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Procedures\Expense Report\"/>
    </mc:Choice>
  </mc:AlternateContent>
  <xr:revisionPtr revIDLastSave="0" documentId="13_ncr:1_{E607198C-5569-4A56-ADE0-AAF61519DEBB}" xr6:coauthVersionLast="47" xr6:coauthVersionMax="47" xr10:uidLastSave="{00000000-0000-0000-0000-000000000000}"/>
  <workbookProtection workbookAlgorithmName="SHA-512" workbookHashValue="xpahaYdJ0a2BWsigwX5tsPDoNljj9kyEro1DlDG7PaIKLDF5iV5S3aqCM8S864Un0NsJYKj49yrzIhqhHOIo5g==" workbookSaltValue="12681NZaGNr+5OzUBqOgfQ==" workbookSpinCount="100000" lockStructure="1"/>
  <bookViews>
    <workbookView xWindow="-28920" yWindow="-105" windowWidth="29040" windowHeight="15720" xr2:uid="{00000000-000D-0000-FFFF-FFFF00000000}"/>
  </bookViews>
  <sheets>
    <sheet name="Information" sheetId="7" r:id="rId1"/>
    <sheet name="Expense Report Detail" sheetId="1" r:id="rId2"/>
  </sheets>
  <definedNames>
    <definedName name="Division">#REF!</definedName>
    <definedName name="Employees">#REF!</definedName>
    <definedName name="Entertainment">'Expense Report Detail'!$O$39</definedName>
    <definedName name="_xlnm.Print_Area" localSheetId="1">'Expense Report Detail'!$A$1:$O$51</definedName>
    <definedName name="_xlnm.Print_Area" localSheetId="0">Information!$A$1:$B$62</definedName>
    <definedName name="Travel">'Expense Report Detail'!$O$29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21" i="1" s="1"/>
  <c r="O21" i="1" s="1"/>
  <c r="H22" i="1"/>
  <c r="J22" i="1" s="1"/>
  <c r="O22" i="1" s="1"/>
  <c r="H23" i="1"/>
  <c r="J23" i="1" s="1"/>
  <c r="O23" i="1" s="1"/>
  <c r="H24" i="1"/>
  <c r="J24" i="1" s="1"/>
  <c r="O24" i="1" s="1"/>
  <c r="H25" i="1"/>
  <c r="J25" i="1" s="1"/>
  <c r="O25" i="1" s="1"/>
  <c r="H26" i="1"/>
  <c r="J26" i="1" s="1"/>
  <c r="O26" i="1" s="1"/>
  <c r="H27" i="1"/>
  <c r="J27" i="1" s="1"/>
  <c r="O27" i="1" s="1"/>
  <c r="H28" i="1" l="1"/>
  <c r="J28" i="1" s="1"/>
  <c r="O28" i="1" s="1"/>
  <c r="H20" i="1"/>
  <c r="J20" i="1" s="1"/>
  <c r="O20" i="1" s="1"/>
  <c r="H19" i="1"/>
  <c r="J19" i="1" s="1"/>
  <c r="O19" i="1" s="1"/>
  <c r="H18" i="1"/>
  <c r="J18" i="1" s="1"/>
  <c r="O18" i="1" s="1"/>
  <c r="H17" i="1"/>
  <c r="J17" i="1" s="1"/>
  <c r="O17" i="1" s="1"/>
  <c r="H16" i="1"/>
  <c r="J16" i="1" s="1"/>
  <c r="O16" i="1" s="1"/>
  <c r="H15" i="1"/>
  <c r="J15" i="1" s="1"/>
  <c r="O15" i="1" s="1"/>
  <c r="H13" i="1"/>
  <c r="J13" i="1" s="1"/>
  <c r="H14" i="1"/>
  <c r="J14" i="1" s="1"/>
  <c r="O14" i="1" s="1"/>
  <c r="O39" i="1"/>
  <c r="I43" i="1" s="1"/>
  <c r="F51" i="1"/>
  <c r="N29" i="1"/>
  <c r="H51" i="1"/>
  <c r="G51" i="1"/>
  <c r="L29" i="1"/>
  <c r="M29" i="1"/>
  <c r="K29" i="1"/>
  <c r="D46" i="1"/>
  <c r="E29" i="1"/>
  <c r="F29" i="1"/>
  <c r="I29" i="1"/>
  <c r="D29" i="1"/>
  <c r="J29" i="1" l="1"/>
  <c r="O13" i="1"/>
  <c r="O29" i="1" s="1"/>
  <c r="I42" i="1" s="1"/>
  <c r="I49" i="1" s="1"/>
  <c r="H29" i="1"/>
  <c r="D47" i="1" l="1"/>
  <c r="H49" i="1"/>
  <c r="K50" i="1"/>
  <c r="K51" i="1"/>
  <c r="K49" i="1"/>
  <c r="O4" i="1"/>
  <c r="D51" i="1" l="1"/>
  <c r="A51" i="1"/>
  <c r="I51" i="1"/>
  <c r="D49" i="1"/>
  <c r="O6" i="1"/>
  <c r="O7" i="1"/>
  <c r="I50" i="1"/>
  <c r="H50" i="1"/>
  <c r="G50" i="1"/>
  <c r="F50" i="1"/>
</calcChain>
</file>

<file path=xl/sharedStrings.xml><?xml version="1.0" encoding="utf-8"?>
<sst xmlns="http://schemas.openxmlformats.org/spreadsheetml/2006/main" count="138" uniqueCount="124">
  <si>
    <t>Date</t>
  </si>
  <si>
    <t>Miles</t>
  </si>
  <si>
    <t>Other</t>
  </si>
  <si>
    <t xml:space="preserve">TOTAL  </t>
  </si>
  <si>
    <t xml:space="preserve">  Name(s) of Guest(s)</t>
  </si>
  <si>
    <t xml:space="preserve"> </t>
  </si>
  <si>
    <t xml:space="preserve">   Total</t>
  </si>
  <si>
    <t>Amount</t>
  </si>
  <si>
    <t>Signature of Employee</t>
  </si>
  <si>
    <t>Approved By</t>
  </si>
  <si>
    <t>Expense Report</t>
  </si>
  <si>
    <t>Train</t>
  </si>
  <si>
    <t>Personal Auto</t>
  </si>
  <si>
    <t>MM/DD-MM/DD</t>
  </si>
  <si>
    <t>Plane /</t>
  </si>
  <si>
    <t>Auto</t>
  </si>
  <si>
    <t>Rental</t>
  </si>
  <si>
    <t>EXPENSE DETAIL</t>
  </si>
  <si>
    <t>Description</t>
  </si>
  <si>
    <t>Lodging</t>
  </si>
  <si>
    <t>Meals</t>
  </si>
  <si>
    <t>Telephone</t>
  </si>
  <si>
    <t>(1)</t>
  </si>
  <si>
    <t>(2)</t>
  </si>
  <si>
    <t>(3)</t>
  </si>
  <si>
    <t>(4)</t>
  </si>
  <si>
    <t>(5)</t>
  </si>
  <si>
    <t>(6)</t>
  </si>
  <si>
    <t>(7)</t>
  </si>
  <si>
    <t>(8)</t>
  </si>
  <si>
    <t>Total</t>
  </si>
  <si>
    <t>Transport</t>
  </si>
  <si>
    <t>(9)</t>
  </si>
  <si>
    <t>(Self)</t>
  </si>
  <si>
    <t>Entertainment/Business Meals Detail (a receipt is required for each item of entertainment)</t>
  </si>
  <si>
    <t>Benefit to NRA</t>
  </si>
  <si>
    <t>Name of place</t>
  </si>
  <si>
    <t>Cost Center #:</t>
  </si>
  <si>
    <t>Total Employee Paid Expenses:</t>
  </si>
  <si>
    <t>Less Cash Advance:</t>
  </si>
  <si>
    <t xml:space="preserve">Amount Due to NRA from Employee:    </t>
  </si>
  <si>
    <t>Amount Due to Employee from NRA:</t>
  </si>
  <si>
    <t>1)</t>
  </si>
  <si>
    <t>The National Rifle Association of America</t>
  </si>
  <si>
    <t>2)</t>
  </si>
  <si>
    <t>General Reminders</t>
  </si>
  <si>
    <t>and Cost Center should appear automatically.  Non-employees please enter</t>
  </si>
  <si>
    <t>your address in the space provided.</t>
  </si>
  <si>
    <t>3)</t>
  </si>
  <si>
    <t>In the Expense Detail Section enter only "out of pocket" expenses.</t>
  </si>
  <si>
    <t>It is your responsibility to know and apply the Travel &amp; Business Guidelines</t>
  </si>
  <si>
    <t>before you spend Association assets.</t>
  </si>
  <si>
    <t>Employees, please enter your Employee I.D. Number.  Your Employee I.D.</t>
  </si>
  <si>
    <t>Number is located on your security badge.  Your Name, Division</t>
  </si>
  <si>
    <t>4)</t>
  </si>
  <si>
    <t>The Expense Detail Section should include expenses for yourself only.  However,</t>
  </si>
  <si>
    <t>in certain circumstances (meals), it is not practical to obtain individual receipts.</t>
  </si>
  <si>
    <t>be included on the receipt.</t>
  </si>
  <si>
    <t>5)</t>
  </si>
  <si>
    <t>entertainment with outside representatives.  Please see the Guidelines</t>
  </si>
  <si>
    <t>mentioned above for IRS information requirements.  By filling out this section</t>
  </si>
  <si>
    <t>6)</t>
  </si>
  <si>
    <t xml:space="preserve">The Financial Services Division has created a Standard Account Distribution for </t>
  </si>
  <si>
    <t>Final Account Distribution</t>
  </si>
  <si>
    <t>7)</t>
  </si>
  <si>
    <t>8)</t>
  </si>
  <si>
    <t>A designated employee may pay for the entire group.  All employees names must</t>
  </si>
  <si>
    <t>completely the NRA meets the IRS requirements.</t>
  </si>
  <si>
    <t>Description of Other Charges (Column 9):</t>
  </si>
  <si>
    <t>9)</t>
  </si>
  <si>
    <t>If you enter expenses in the Other column (9), please describe the expenses</t>
  </si>
  <si>
    <t>Using the Expense Report online using Microsoft Excel</t>
  </si>
  <si>
    <t>of the screen.  You can move between Tabs by clicking your mouse pointer on</t>
  </si>
  <si>
    <t>Travel State:</t>
  </si>
  <si>
    <t>Travel City:</t>
  </si>
  <si>
    <t>Expenses Charged directly to the NRA:</t>
  </si>
  <si>
    <t>Description:</t>
  </si>
  <si>
    <t>Expense:</t>
  </si>
  <si>
    <t xml:space="preserve">Total Direct Charges  </t>
  </si>
  <si>
    <t>Expense Report Detail Directions</t>
  </si>
  <si>
    <t>(per Travel Authorization Form)</t>
  </si>
  <si>
    <t>Vendor / CC:</t>
  </si>
  <si>
    <t>This Expense report is split onto two Tabs, which are located at the bottom</t>
  </si>
  <si>
    <t>Information or Expense Report Detail.</t>
  </si>
  <si>
    <t>DIRECT CHARGE DETAIL</t>
  </si>
  <si>
    <t>Grand Total for all Charges and Expenses</t>
  </si>
  <si>
    <t>To better track and budget for the Total cost of travel please enter the Vendor,</t>
  </si>
  <si>
    <t>Description and $ amount of any charges billed directly to the NRA.  These vendors</t>
  </si>
  <si>
    <t>Employee I.D.:</t>
  </si>
  <si>
    <t>Name:</t>
  </si>
  <si>
    <t>Division:</t>
  </si>
  <si>
    <t>Name (If not an employee):</t>
  </si>
  <si>
    <t>Address (If not an employee):</t>
  </si>
  <si>
    <t>City, State &amp; Zip:</t>
  </si>
  <si>
    <t>Purpose:</t>
  </si>
  <si>
    <t>Financial Services will do its best to process and reimburse employees within 7 to 10</t>
  </si>
  <si>
    <t>business days following submission of the Expense Report to Financial Services.</t>
  </si>
  <si>
    <t>For a complete list and explanation of Travel Guidelines please see The Travel</t>
  </si>
  <si>
    <t>FSD Only</t>
  </si>
  <si>
    <t>your expenses.  You may prefer a different Account, Cost Center or Program #.</t>
  </si>
  <si>
    <t>TA Form #:</t>
  </si>
  <si>
    <t>Please enter any cash advance received from the NRA. Please enter your</t>
  </si>
  <si>
    <t>Travel Authorization Form # in cell O8.</t>
  </si>
  <si>
    <t xml:space="preserve">The Entertainment / Business Meals Detail should include meals and </t>
  </si>
  <si>
    <t>and Business Reimbursement Guidelines effective 10/05/21 (Employee Handbook).</t>
  </si>
  <si>
    <t>I certify that all expenses are in accordance with NRA policy</t>
  </si>
  <si>
    <t xml:space="preserve">  and established guidelines and are appropriately documented.</t>
  </si>
  <si>
    <t>Acct #</t>
  </si>
  <si>
    <t>CC #</t>
  </si>
  <si>
    <t>Prog #</t>
  </si>
  <si>
    <t>Share</t>
  </si>
  <si>
    <t>Taxi / Ride</t>
  </si>
  <si>
    <t>Tolls /</t>
  </si>
  <si>
    <t>2025 Expense Report</t>
  </si>
  <si>
    <t xml:space="preserve"> in the space provided (Cell D30) on the Expense Report.</t>
  </si>
  <si>
    <t>include: Direct Travel/Concur, National, Enterprise etc.</t>
  </si>
  <si>
    <t>You can use the Standard Distribution or you can enter your accounts directly in the</t>
  </si>
  <si>
    <t>Final Account Distribution Section.</t>
  </si>
  <si>
    <t>Note: Expenses charged directly to the NRA should only be entered in the</t>
  </si>
  <si>
    <t>Direct Charge Detail section of the Expense Report (See # 7 below).</t>
  </si>
  <si>
    <t>Please print to PDF, sign and date your expense report.</t>
  </si>
  <si>
    <t>Scan and attach your receipts and submit to apinvoices@nrahq.org.</t>
  </si>
  <si>
    <t>Approvals of expense reports will happen electronically via PN3.</t>
  </si>
  <si>
    <t>Should you need assistance please contact NRA.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</si>
</sst>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000"/>
    <numFmt numFmtId="166" formatCode="_(&quot;$&quot;* #,##0.000_);_(&quot;$&quot;* \(#,##0.000\);_(&quot;$&quot;* &quot;-&quot;??_);_(@_)"/>
    <numFmt numFmtId="167" formatCode="_(* #,##0.000_);_(* \(#,##0.000\);_(* &quot;-&quot;???_);_(@_)"/>
    <numFmt numFmtId="168" formatCode="_(* #,##0.00_);_(* \(#,##0.00\);_(* &quot;-&quot;???_);_(@_)"/>
    <numFmt numFmtId="169" formatCode="&quot;$&quot;#,##0.0_);\(&quot;$&quot;#,##0.0\)"/>
    <numFmt numFmtId="170" formatCode="m/d/yy"/>
    <numFmt numFmtId="171" formatCode="00000"/>
  </numFmts>
  <fonts count="26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4"/>
      <name val="Arial MT"/>
    </font>
    <font>
      <b/>
      <sz val="12"/>
      <color indexed="12"/>
      <name val="Arial MT"/>
    </font>
    <font>
      <sz val="12"/>
      <color indexed="61"/>
      <name val="Arial MT"/>
    </font>
    <font>
      <b/>
      <sz val="12"/>
      <color indexed="17"/>
      <name val="Arial MT"/>
    </font>
    <font>
      <sz val="12"/>
      <color indexed="21"/>
      <name val="Arial MT"/>
    </font>
    <font>
      <u/>
      <sz val="12"/>
      <color indexed="12"/>
      <name val="Arial MT"/>
    </font>
    <font>
      <i/>
      <sz val="12"/>
      <color indexed="10"/>
      <name val="Arial MT"/>
    </font>
    <font>
      <sz val="12"/>
      <color indexed="62"/>
      <name val="Arial MT"/>
    </font>
    <font>
      <b/>
      <sz val="12"/>
      <color indexed="62"/>
      <name val="Arial MT"/>
    </font>
    <font>
      <sz val="12"/>
      <color indexed="10"/>
      <name val="Arial MT"/>
    </font>
    <font>
      <sz val="12"/>
      <color theme="1"/>
      <name val="Arial MT"/>
    </font>
    <font>
      <b/>
      <sz val="12"/>
      <color rgb="FF0070C0"/>
      <name val="Arial MT"/>
    </font>
    <font>
      <sz val="14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9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3" fillId="8" borderId="9" xfId="0" applyFont="1" applyFill="1" applyBorder="1" applyAlignment="1">
      <alignment horizontal="centerContinuous"/>
    </xf>
    <xf numFmtId="0" fontId="3" fillId="8" borderId="1" xfId="0" applyFont="1" applyFill="1" applyBorder="1" applyAlignment="1">
      <alignment horizontal="centerContinuous"/>
    </xf>
    <xf numFmtId="0" fontId="3" fillId="8" borderId="11" xfId="0" applyFont="1" applyFill="1" applyBorder="1" applyAlignment="1">
      <alignment horizontal="centerContinuous"/>
    </xf>
    <xf numFmtId="0" fontId="3" fillId="8" borderId="2" xfId="0" applyFont="1" applyFill="1" applyBorder="1" applyAlignment="1">
      <alignment horizontal="centerContinuous"/>
    </xf>
    <xf numFmtId="0" fontId="0" fillId="0" borderId="11" xfId="0" applyBorder="1"/>
    <xf numFmtId="0" fontId="0" fillId="0" borderId="2" xfId="0" applyBorder="1"/>
    <xf numFmtId="0" fontId="4" fillId="7" borderId="11" xfId="0" applyFont="1" applyFill="1" applyBorder="1" applyAlignment="1">
      <alignment horizontal="centerContinuous"/>
    </xf>
    <xf numFmtId="0" fontId="4" fillId="7" borderId="2" xfId="0" applyFont="1" applyFill="1" applyBorder="1" applyAlignment="1">
      <alignment horizontal="centerContinuous"/>
    </xf>
    <xf numFmtId="0" fontId="5" fillId="0" borderId="11" xfId="0" applyFont="1" applyBorder="1"/>
    <xf numFmtId="0" fontId="5" fillId="0" borderId="2" xfId="0" applyFont="1" applyBorder="1"/>
    <xf numFmtId="0" fontId="6" fillId="7" borderId="11" xfId="0" applyFont="1" applyFill="1" applyBorder="1" applyAlignment="1">
      <alignment horizontal="centerContinuous"/>
    </xf>
    <xf numFmtId="0" fontId="6" fillId="7" borderId="2" xfId="0" applyFont="1" applyFill="1" applyBorder="1" applyAlignment="1">
      <alignment horizontal="centerContinuous"/>
    </xf>
    <xf numFmtId="0" fontId="7" fillId="0" borderId="11" xfId="0" applyFont="1" applyBorder="1"/>
    <xf numFmtId="0" fontId="7" fillId="0" borderId="2" xfId="0" applyFont="1" applyBorder="1"/>
    <xf numFmtId="0" fontId="8" fillId="0" borderId="11" xfId="3" applyBorder="1" applyAlignment="1" applyProtection="1"/>
    <xf numFmtId="0" fontId="9" fillId="0" borderId="2" xfId="0" applyFont="1" applyBorder="1"/>
    <xf numFmtId="0" fontId="7" fillId="0" borderId="13" xfId="0" applyFont="1" applyBorder="1"/>
    <xf numFmtId="0" fontId="7" fillId="0" borderId="14" xfId="0" applyFont="1" applyBorder="1"/>
    <xf numFmtId="0" fontId="10" fillId="7" borderId="2" xfId="0" applyFont="1" applyFill="1" applyBorder="1" applyAlignment="1">
      <alignment horizontal="centerContinuous"/>
    </xf>
    <xf numFmtId="0" fontId="11" fillId="7" borderId="11" xfId="0" applyFont="1" applyFill="1" applyBorder="1" applyAlignment="1">
      <alignment horizontal="centerContinuous"/>
    </xf>
    <xf numFmtId="0" fontId="12" fillId="0" borderId="11" xfId="0" applyFont="1" applyBorder="1"/>
    <xf numFmtId="0" fontId="12" fillId="0" borderId="2" xfId="0" applyFont="1" applyBorder="1"/>
    <xf numFmtId="0" fontId="13" fillId="0" borderId="11" xfId="0" applyFont="1" applyBorder="1"/>
    <xf numFmtId="0" fontId="14" fillId="0" borderId="2" xfId="0" applyFont="1" applyBorder="1"/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" fillId="0" borderId="0" xfId="0" applyFont="1"/>
    <xf numFmtId="0" fontId="17" fillId="2" borderId="9" xfId="0" applyFont="1" applyFill="1" applyBorder="1" applyAlignment="1">
      <alignment vertical="center"/>
    </xf>
    <xf numFmtId="165" fontId="18" fillId="3" borderId="10" xfId="0" applyNumberFormat="1" applyFont="1" applyFill="1" applyBorder="1" applyAlignment="1" applyProtection="1">
      <alignment horizontal="left"/>
      <protection locked="0"/>
    </xf>
    <xf numFmtId="0" fontId="17" fillId="2" borderId="10" xfId="0" applyFont="1" applyFill="1" applyBorder="1" applyAlignment="1">
      <alignment vertical="top"/>
    </xf>
    <xf numFmtId="0" fontId="19" fillId="0" borderId="10" xfId="0" applyFont="1" applyBorder="1"/>
    <xf numFmtId="0" fontId="17" fillId="3" borderId="10" xfId="0" applyFont="1" applyFill="1" applyBorder="1" applyAlignment="1" applyProtection="1">
      <alignment vertical="top"/>
      <protection locked="0"/>
    </xf>
    <xf numFmtId="0" fontId="1" fillId="7" borderId="10" xfId="0" applyFont="1" applyFill="1" applyBorder="1" applyProtection="1">
      <protection locked="0"/>
    </xf>
    <xf numFmtId="0" fontId="17" fillId="2" borderId="10" xfId="0" applyFont="1" applyFill="1" applyBorder="1"/>
    <xf numFmtId="7" fontId="20" fillId="2" borderId="1" xfId="0" applyNumberFormat="1" applyFont="1" applyFill="1" applyBorder="1"/>
    <xf numFmtId="0" fontId="17" fillId="2" borderId="11" xfId="0" applyFont="1" applyFill="1" applyBorder="1" applyAlignment="1">
      <alignment vertical="center"/>
    </xf>
    <xf numFmtId="0" fontId="1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vertical="center"/>
    </xf>
    <xf numFmtId="0" fontId="18" fillId="3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21" fillId="2" borderId="0" xfId="0" applyFont="1" applyFill="1"/>
    <xf numFmtId="0" fontId="17" fillId="2" borderId="0" xfId="0" applyFont="1" applyFill="1"/>
    <xf numFmtId="39" fontId="18" fillId="3" borderId="2" xfId="0" applyNumberFormat="1" applyFont="1" applyFill="1" applyBorder="1" applyProtection="1">
      <protection locked="0"/>
    </xf>
    <xf numFmtId="0" fontId="17" fillId="3" borderId="0" xfId="0" applyFont="1" applyFill="1" applyProtection="1">
      <protection locked="0"/>
    </xf>
    <xf numFmtId="39" fontId="20" fillId="2" borderId="2" xfId="0" applyNumberFormat="1" applyFont="1" applyFill="1" applyBorder="1"/>
    <xf numFmtId="0" fontId="17" fillId="2" borderId="11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7" fontId="1" fillId="2" borderId="2" xfId="0" applyNumberFormat="1" applyFont="1" applyFill="1" applyBorder="1"/>
    <xf numFmtId="0" fontId="19" fillId="0" borderId="13" xfId="0" applyFont="1" applyBorder="1"/>
    <xf numFmtId="0" fontId="1" fillId="7" borderId="12" xfId="0" applyFont="1" applyFill="1" applyBorder="1" applyProtection="1">
      <protection locked="0"/>
    </xf>
    <xf numFmtId="0" fontId="1" fillId="7" borderId="12" xfId="0" applyFont="1" applyFill="1" applyBorder="1"/>
    <xf numFmtId="0" fontId="17" fillId="2" borderId="12" xfId="0" applyFont="1" applyFill="1" applyBorder="1" applyAlignment="1">
      <alignment vertical="top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1" fillId="3" borderId="14" xfId="0" applyFont="1" applyFill="1" applyBorder="1" applyAlignment="1" applyProtection="1">
      <alignment horizontal="left"/>
      <protection locked="0"/>
    </xf>
    <xf numFmtId="0" fontId="17" fillId="4" borderId="13" xfId="0" applyFont="1" applyFill="1" applyBorder="1" applyAlignment="1">
      <alignment horizontal="centerContinuous"/>
    </xf>
    <xf numFmtId="0" fontId="20" fillId="4" borderId="12" xfId="0" applyFont="1" applyFill="1" applyBorder="1" applyAlignment="1">
      <alignment horizontal="centerContinuous"/>
    </xf>
    <xf numFmtId="0" fontId="1" fillId="5" borderId="12" xfId="0" applyFont="1" applyFill="1" applyBorder="1" applyAlignment="1">
      <alignment horizontal="centerContinuous"/>
    </xf>
    <xf numFmtId="0" fontId="20" fillId="4" borderId="14" xfId="0" applyFont="1" applyFill="1" applyBorder="1" applyAlignment="1">
      <alignment horizontal="centerContinuous"/>
    </xf>
    <xf numFmtId="0" fontId="20" fillId="0" borderId="0" xfId="0" applyFont="1"/>
    <xf numFmtId="0" fontId="17" fillId="2" borderId="39" xfId="0" applyFont="1" applyFill="1" applyBorder="1" applyAlignment="1">
      <alignment vertical="top"/>
    </xf>
    <xf numFmtId="0" fontId="20" fillId="2" borderId="0" xfId="0" applyFont="1" applyFill="1"/>
    <xf numFmtId="0" fontId="20" fillId="2" borderId="6" xfId="0" quotePrefix="1" applyFont="1" applyFill="1" applyBorder="1" applyAlignment="1">
      <alignment horizontal="center"/>
    </xf>
    <xf numFmtId="0" fontId="20" fillId="2" borderId="0" xfId="0" quotePrefix="1" applyFont="1" applyFill="1" applyAlignment="1">
      <alignment horizontal="center"/>
    </xf>
    <xf numFmtId="0" fontId="20" fillId="2" borderId="15" xfId="0" applyFont="1" applyFill="1" applyBorder="1"/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Continuous"/>
    </xf>
    <xf numFmtId="0" fontId="17" fillId="2" borderId="22" xfId="0" applyFont="1" applyFill="1" applyBorder="1" applyAlignment="1">
      <alignment horizontal="centerContinuous"/>
    </xf>
    <xf numFmtId="0" fontId="17" fillId="2" borderId="2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Continuous"/>
    </xf>
    <xf numFmtId="0" fontId="17" fillId="2" borderId="38" xfId="0" applyFont="1" applyFill="1" applyBorder="1" applyAlignment="1">
      <alignment horizontal="centerContinuous"/>
    </xf>
    <xf numFmtId="0" fontId="17" fillId="2" borderId="6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166" fontId="17" fillId="2" borderId="26" xfId="2" applyNumberFormat="1" applyFont="1" applyFill="1" applyBorder="1" applyAlignment="1" applyProtection="1">
      <alignment horizontal="center"/>
    </xf>
    <xf numFmtId="0" fontId="17" fillId="2" borderId="27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right"/>
    </xf>
    <xf numFmtId="164" fontId="18" fillId="3" borderId="3" xfId="0" applyNumberFormat="1" applyFont="1" applyFill="1" applyBorder="1" applyAlignment="1" applyProtection="1">
      <alignment horizontal="center"/>
      <protection locked="0"/>
    </xf>
    <xf numFmtId="0" fontId="22" fillId="3" borderId="4" xfId="0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43" fontId="18" fillId="3" borderId="62" xfId="1" applyFont="1" applyFill="1" applyBorder="1" applyAlignment="1" applyProtection="1">
      <alignment shrinkToFit="1"/>
      <protection locked="0"/>
    </xf>
    <xf numFmtId="43" fontId="18" fillId="3" borderId="63" xfId="1" applyFont="1" applyFill="1" applyBorder="1" applyAlignment="1" applyProtection="1">
      <alignment shrinkToFit="1"/>
      <protection locked="0"/>
    </xf>
    <xf numFmtId="43" fontId="20" fillId="2" borderId="63" xfId="1" applyFont="1" applyFill="1" applyBorder="1" applyAlignment="1" applyProtection="1">
      <alignment shrinkToFit="1"/>
    </xf>
    <xf numFmtId="43" fontId="18" fillId="3" borderId="64" xfId="1" applyFont="1" applyFill="1" applyBorder="1" applyAlignment="1" applyProtection="1">
      <alignment shrinkToFit="1"/>
      <protection locked="0"/>
    </xf>
    <xf numFmtId="43" fontId="1" fillId="2" borderId="26" xfId="1" applyFont="1" applyFill="1" applyBorder="1" applyAlignment="1" applyProtection="1">
      <alignment shrinkToFit="1"/>
    </xf>
    <xf numFmtId="43" fontId="18" fillId="3" borderId="26" xfId="1" applyFont="1" applyFill="1" applyBorder="1" applyAlignment="1" applyProtection="1">
      <alignment shrinkToFit="1"/>
      <protection locked="0"/>
    </xf>
    <xf numFmtId="43" fontId="18" fillId="3" borderId="21" xfId="1" applyFont="1" applyFill="1" applyBorder="1" applyAlignment="1" applyProtection="1">
      <alignment shrinkToFit="1"/>
      <protection locked="0"/>
    </xf>
    <xf numFmtId="43" fontId="20" fillId="2" borderId="65" xfId="1" applyFont="1" applyFill="1" applyBorder="1" applyAlignment="1" applyProtection="1">
      <alignment shrinkToFit="1"/>
    </xf>
    <xf numFmtId="43" fontId="18" fillId="3" borderId="66" xfId="1" applyFont="1" applyFill="1" applyBorder="1" applyAlignment="1" applyProtection="1">
      <alignment shrinkToFit="1"/>
      <protection locked="0"/>
    </xf>
    <xf numFmtId="43" fontId="18" fillId="3" borderId="67" xfId="1" applyFont="1" applyFill="1" applyBorder="1" applyAlignment="1" applyProtection="1">
      <alignment shrinkToFit="1"/>
      <protection locked="0"/>
    </xf>
    <xf numFmtId="43" fontId="20" fillId="2" borderId="67" xfId="1" applyFont="1" applyFill="1" applyBorder="1" applyAlignment="1" applyProtection="1">
      <alignment shrinkToFit="1"/>
    </xf>
    <xf numFmtId="43" fontId="1" fillId="2" borderId="68" xfId="1" applyFont="1" applyFill="1" applyBorder="1" applyAlignment="1" applyProtection="1">
      <alignment shrinkToFit="1"/>
    </xf>
    <xf numFmtId="43" fontId="18" fillId="3" borderId="68" xfId="1" applyFont="1" applyFill="1" applyBorder="1" applyAlignment="1" applyProtection="1">
      <alignment shrinkToFit="1"/>
      <protection locked="0"/>
    </xf>
    <xf numFmtId="43" fontId="20" fillId="2" borderId="24" xfId="1" applyFont="1" applyFill="1" applyBorder="1" applyAlignment="1" applyProtection="1">
      <alignment shrinkToFit="1"/>
    </xf>
    <xf numFmtId="164" fontId="20" fillId="2" borderId="40" xfId="0" applyNumberFormat="1" applyFont="1" applyFill="1" applyBorder="1"/>
    <xf numFmtId="0" fontId="20" fillId="2" borderId="41" xfId="0" applyFont="1" applyFill="1" applyBorder="1"/>
    <xf numFmtId="0" fontId="17" fillId="2" borderId="41" xfId="0" applyFont="1" applyFill="1" applyBorder="1" applyAlignment="1">
      <alignment horizontal="centerContinuous"/>
    </xf>
    <xf numFmtId="43" fontId="20" fillId="2" borderId="41" xfId="1" applyFont="1" applyFill="1" applyBorder="1" applyAlignment="1" applyProtection="1">
      <alignment shrinkToFit="1"/>
    </xf>
    <xf numFmtId="43" fontId="20" fillId="2" borderId="69" xfId="1" applyFont="1" applyFill="1" applyBorder="1" applyAlignment="1" applyProtection="1">
      <alignment shrinkToFit="1"/>
    </xf>
    <xf numFmtId="164" fontId="19" fillId="0" borderId="55" xfId="0" applyNumberFormat="1" applyFont="1" applyBorder="1" applyAlignment="1">
      <alignment horizontal="left"/>
    </xf>
    <xf numFmtId="0" fontId="22" fillId="0" borderId="43" xfId="0" applyFont="1" applyBorder="1"/>
    <xf numFmtId="0" fontId="18" fillId="0" borderId="43" xfId="0" applyFont="1" applyBorder="1"/>
    <xf numFmtId="43" fontId="18" fillId="7" borderId="42" xfId="1" applyFont="1" applyFill="1" applyBorder="1" applyProtection="1">
      <protection locked="0"/>
    </xf>
    <xf numFmtId="43" fontId="18" fillId="7" borderId="43" xfId="1" applyFont="1" applyFill="1" applyBorder="1" applyProtection="1">
      <protection locked="0"/>
    </xf>
    <xf numFmtId="0" fontId="18" fillId="7" borderId="43" xfId="0" applyFont="1" applyFill="1" applyBorder="1" applyProtection="1">
      <protection locked="0"/>
    </xf>
    <xf numFmtId="167" fontId="20" fillId="7" borderId="43" xfId="0" applyNumberFormat="1" applyFont="1" applyFill="1" applyBorder="1" applyProtection="1">
      <protection locked="0"/>
    </xf>
    <xf numFmtId="169" fontId="18" fillId="7" borderId="43" xfId="0" applyNumberFormat="1" applyFont="1" applyFill="1" applyBorder="1" applyProtection="1">
      <protection locked="0"/>
    </xf>
    <xf numFmtId="169" fontId="1" fillId="7" borderId="43" xfId="0" applyNumberFormat="1" applyFont="1" applyFill="1" applyBorder="1" applyProtection="1">
      <protection locked="0"/>
    </xf>
    <xf numFmtId="168" fontId="20" fillId="7" borderId="56" xfId="0" applyNumberFormat="1" applyFont="1" applyFill="1" applyBorder="1" applyProtection="1">
      <protection locked="0"/>
    </xf>
    <xf numFmtId="164" fontId="19" fillId="0" borderId="0" xfId="0" applyNumberFormat="1" applyFont="1" applyAlignment="1">
      <alignment horizontal="left"/>
    </xf>
    <xf numFmtId="0" fontId="22" fillId="0" borderId="0" xfId="0" applyFont="1"/>
    <xf numFmtId="0" fontId="18" fillId="0" borderId="0" xfId="0" applyFont="1"/>
    <xf numFmtId="43" fontId="18" fillId="0" borderId="0" xfId="1" applyFont="1" applyFill="1" applyBorder="1" applyProtection="1"/>
    <xf numFmtId="167" fontId="20" fillId="0" borderId="0" xfId="0" applyNumberFormat="1" applyFont="1"/>
    <xf numFmtId="169" fontId="18" fillId="0" borderId="0" xfId="0" applyNumberFormat="1" applyFont="1"/>
    <xf numFmtId="169" fontId="1" fillId="0" borderId="0" xfId="0" applyNumberFormat="1" applyFont="1"/>
    <xf numFmtId="168" fontId="20" fillId="0" borderId="0" xfId="0" applyNumberFormat="1" applyFont="1"/>
    <xf numFmtId="0" fontId="17" fillId="4" borderId="32" xfId="0" applyFont="1" applyFill="1" applyBorder="1" applyAlignment="1">
      <alignment horizontal="centerContinuous"/>
    </xf>
    <xf numFmtId="0" fontId="20" fillId="4" borderId="33" xfId="0" applyFont="1" applyFill="1" applyBorder="1" applyAlignment="1">
      <alignment horizontal="centerContinuous"/>
    </xf>
    <xf numFmtId="0" fontId="17" fillId="4" borderId="33" xfId="0" applyFont="1" applyFill="1" applyBorder="1" applyAlignment="1">
      <alignment horizontal="centerContinuous"/>
    </xf>
    <xf numFmtId="0" fontId="20" fillId="4" borderId="44" xfId="0" applyFont="1" applyFill="1" applyBorder="1" applyAlignment="1">
      <alignment horizontal="centerContinuous"/>
    </xf>
    <xf numFmtId="0" fontId="17" fillId="2" borderId="39" xfId="0" applyFont="1" applyFill="1" applyBorder="1" applyAlignment="1">
      <alignment horizontal="center"/>
    </xf>
    <xf numFmtId="0" fontId="17" fillId="2" borderId="45" xfId="0" applyFont="1" applyFill="1" applyBorder="1" applyAlignment="1">
      <alignment horizontal="centerContinuous"/>
    </xf>
    <xf numFmtId="0" fontId="1" fillId="0" borderId="46" xfId="0" applyFont="1" applyBorder="1" applyAlignment="1">
      <alignment horizontal="centerContinuous"/>
    </xf>
    <xf numFmtId="0" fontId="17" fillId="2" borderId="46" xfId="0" applyFont="1" applyFill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7" fillId="2" borderId="47" xfId="0" applyFont="1" applyFill="1" applyBorder="1" applyAlignment="1">
      <alignment horizontal="centerContinuous"/>
    </xf>
    <xf numFmtId="0" fontId="17" fillId="2" borderId="48" xfId="0" applyFont="1" applyFill="1" applyBorder="1" applyAlignment="1">
      <alignment horizontal="centerContinuous"/>
    </xf>
    <xf numFmtId="0" fontId="17" fillId="2" borderId="49" xfId="0" applyFont="1" applyFill="1" applyBorder="1" applyAlignment="1">
      <alignment horizontal="centerContinuous"/>
    </xf>
    <xf numFmtId="0" fontId="17" fillId="2" borderId="50" xfId="0" applyFont="1" applyFill="1" applyBorder="1" applyAlignment="1">
      <alignment horizontal="center"/>
    </xf>
    <xf numFmtId="164" fontId="18" fillId="3" borderId="31" xfId="0" applyNumberFormat="1" applyFont="1" applyFill="1" applyBorder="1" applyProtection="1">
      <protection locked="0"/>
    </xf>
    <xf numFmtId="0" fontId="18" fillId="3" borderId="4" xfId="0" applyFont="1" applyFill="1" applyBorder="1" applyProtection="1">
      <protection locked="0"/>
    </xf>
    <xf numFmtId="0" fontId="1" fillId="7" borderId="36" xfId="0" applyFont="1" applyFill="1" applyBorder="1" applyProtection="1">
      <protection locked="0"/>
    </xf>
    <xf numFmtId="0" fontId="18" fillId="3" borderId="36" xfId="0" applyFont="1" applyFill="1" applyBorder="1" applyProtection="1">
      <protection locked="0"/>
    </xf>
    <xf numFmtId="0" fontId="1" fillId="7" borderId="4" xfId="0" applyFont="1" applyFill="1" applyBorder="1" applyProtection="1">
      <protection locked="0"/>
    </xf>
    <xf numFmtId="0" fontId="18" fillId="3" borderId="36" xfId="0" applyFont="1" applyFill="1" applyBorder="1" applyAlignment="1" applyProtection="1">
      <alignment wrapText="1"/>
      <protection locked="0"/>
    </xf>
    <xf numFmtId="0" fontId="18" fillId="3" borderId="6" xfId="0" applyFont="1" applyFill="1" applyBorder="1" applyProtection="1">
      <protection locked="0"/>
    </xf>
    <xf numFmtId="0" fontId="18" fillId="3" borderId="7" xfId="0" applyFont="1" applyFill="1" applyBorder="1" applyProtection="1">
      <protection locked="0"/>
    </xf>
    <xf numFmtId="0" fontId="18" fillId="3" borderId="22" xfId="0" applyFont="1" applyFill="1" applyBorder="1" applyProtection="1">
      <protection locked="0"/>
    </xf>
    <xf numFmtId="0" fontId="18" fillId="3" borderId="8" xfId="0" applyFont="1" applyFill="1" applyBorder="1" applyProtection="1">
      <protection locked="0"/>
    </xf>
    <xf numFmtId="7" fontId="18" fillId="3" borderId="70" xfId="0" applyNumberFormat="1" applyFont="1" applyFill="1" applyBorder="1" applyAlignment="1" applyProtection="1">
      <alignment shrinkToFit="1"/>
      <protection locked="0"/>
    </xf>
    <xf numFmtId="7" fontId="18" fillId="3" borderId="71" xfId="0" applyNumberFormat="1" applyFont="1" applyFill="1" applyBorder="1" applyAlignment="1" applyProtection="1">
      <alignment shrinkToFit="1"/>
      <protection locked="0"/>
    </xf>
    <xf numFmtId="164" fontId="18" fillId="3" borderId="13" xfId="0" applyNumberFormat="1" applyFont="1" applyFill="1" applyBorder="1" applyProtection="1">
      <protection locked="0"/>
    </xf>
    <xf numFmtId="0" fontId="18" fillId="3" borderId="51" xfId="0" applyFont="1" applyFill="1" applyBorder="1" applyProtection="1">
      <protection locked="0"/>
    </xf>
    <xf numFmtId="0" fontId="1" fillId="7" borderId="52" xfId="0" applyFont="1" applyFill="1" applyBorder="1" applyProtection="1">
      <protection locked="0"/>
    </xf>
    <xf numFmtId="0" fontId="18" fillId="3" borderId="52" xfId="0" applyFont="1" applyFill="1" applyBorder="1" applyProtection="1">
      <protection locked="0"/>
    </xf>
    <xf numFmtId="0" fontId="1" fillId="7" borderId="51" xfId="0" applyFont="1" applyFill="1" applyBorder="1" applyProtection="1">
      <protection locked="0"/>
    </xf>
    <xf numFmtId="0" fontId="18" fillId="3" borderId="12" xfId="0" applyFont="1" applyFill="1" applyBorder="1" applyProtection="1">
      <protection locked="0"/>
    </xf>
    <xf numFmtId="0" fontId="18" fillId="3" borderId="53" xfId="0" applyFont="1" applyFill="1" applyBorder="1" applyProtection="1">
      <protection locked="0"/>
    </xf>
    <xf numFmtId="0" fontId="18" fillId="3" borderId="54" xfId="0" applyFont="1" applyFill="1" applyBorder="1" applyProtection="1">
      <protection locked="0"/>
    </xf>
    <xf numFmtId="7" fontId="18" fillId="3" borderId="14" xfId="0" applyNumberFormat="1" applyFont="1" applyFill="1" applyBorder="1" applyAlignment="1" applyProtection="1">
      <alignment shrinkToFit="1"/>
      <protection locked="0"/>
    </xf>
    <xf numFmtId="164" fontId="18" fillId="2" borderId="0" xfId="0" applyNumberFormat="1" applyFont="1" applyFill="1"/>
    <xf numFmtId="7" fontId="18" fillId="2" borderId="72" xfId="0" applyNumberFormat="1" applyFont="1" applyFill="1" applyBorder="1" applyAlignment="1">
      <alignment shrinkToFit="1"/>
    </xf>
    <xf numFmtId="0" fontId="1" fillId="5" borderId="33" xfId="0" applyFont="1" applyFill="1" applyBorder="1" applyAlignment="1">
      <alignment horizontal="centerContinuous"/>
    </xf>
    <xf numFmtId="0" fontId="17" fillId="6" borderId="9" xfId="0" applyFont="1" applyFill="1" applyBorder="1" applyAlignment="1">
      <alignment horizontal="centerContinuous"/>
    </xf>
    <xf numFmtId="0" fontId="17" fillId="6" borderId="10" xfId="0" applyFont="1" applyFill="1" applyBorder="1" applyAlignment="1">
      <alignment horizontal="centerContinuous"/>
    </xf>
    <xf numFmtId="0" fontId="20" fillId="6" borderId="1" xfId="0" applyFont="1" applyFill="1" applyBorder="1" applyAlignment="1">
      <alignment horizontal="centerContinuous"/>
    </xf>
    <xf numFmtId="7" fontId="18" fillId="2" borderId="0" xfId="0" applyNumberFormat="1" applyFont="1" applyFill="1"/>
    <xf numFmtId="0" fontId="23" fillId="0" borderId="11" xfId="0" applyFont="1" applyBorder="1"/>
    <xf numFmtId="0" fontId="1" fillId="0" borderId="10" xfId="0" applyFont="1" applyBorder="1"/>
    <xf numFmtId="0" fontId="1" fillId="0" borderId="1" xfId="0" applyFont="1" applyBorder="1"/>
    <xf numFmtId="0" fontId="17" fillId="2" borderId="29" xfId="0" applyFont="1" applyFill="1" applyBorder="1" applyAlignment="1">
      <alignment horizontal="center"/>
    </xf>
    <xf numFmtId="0" fontId="17" fillId="2" borderId="60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/>
    </xf>
    <xf numFmtId="0" fontId="1" fillId="0" borderId="11" xfId="0" applyFont="1" applyBorder="1"/>
    <xf numFmtId="0" fontId="1" fillId="0" borderId="2" xfId="0" applyFont="1" applyBorder="1"/>
    <xf numFmtId="0" fontId="1" fillId="7" borderId="31" xfId="0" quotePrefix="1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7" fontId="1" fillId="11" borderId="71" xfId="0" applyNumberFormat="1" applyFont="1" applyFill="1" applyBorder="1" applyAlignment="1" applyProtection="1">
      <alignment shrinkToFit="1"/>
      <protection locked="0"/>
    </xf>
    <xf numFmtId="0" fontId="22" fillId="9" borderId="57" xfId="0" applyFont="1" applyFill="1" applyBorder="1" applyProtection="1">
      <protection locked="0"/>
    </xf>
    <xf numFmtId="0" fontId="1" fillId="10" borderId="36" xfId="0" applyFont="1" applyFill="1" applyBorder="1" applyProtection="1">
      <protection locked="0"/>
    </xf>
    <xf numFmtId="0" fontId="18" fillId="9" borderId="5" xfId="0" applyFont="1" applyFill="1" applyBorder="1" applyProtection="1">
      <protection locked="0"/>
    </xf>
    <xf numFmtId="43" fontId="18" fillId="9" borderId="75" xfId="1" applyFont="1" applyFill="1" applyBorder="1" applyAlignment="1" applyProtection="1">
      <alignment shrinkToFit="1"/>
      <protection locked="0"/>
    </xf>
    <xf numFmtId="0" fontId="1" fillId="7" borderId="31" xfId="0" applyFont="1" applyFill="1" applyBorder="1" applyAlignment="1" applyProtection="1">
      <alignment horizontal="center"/>
      <protection locked="0"/>
    </xf>
    <xf numFmtId="0" fontId="18" fillId="12" borderId="13" xfId="0" applyFont="1" applyFill="1" applyBorder="1" applyProtection="1">
      <protection locked="0"/>
    </xf>
    <xf numFmtId="0" fontId="18" fillId="12" borderId="12" xfId="0" applyFont="1" applyFill="1" applyBorder="1" applyProtection="1">
      <protection locked="0"/>
    </xf>
    <xf numFmtId="170" fontId="18" fillId="12" borderId="14" xfId="0" applyNumberFormat="1" applyFont="1" applyFill="1" applyBorder="1" applyProtection="1">
      <protection locked="0"/>
    </xf>
    <xf numFmtId="0" fontId="1" fillId="0" borderId="32" xfId="0" applyFont="1" applyBorder="1"/>
    <xf numFmtId="0" fontId="1" fillId="0" borderId="33" xfId="0" applyFont="1" applyBorder="1"/>
    <xf numFmtId="0" fontId="1" fillId="0" borderId="44" xfId="0" applyFont="1" applyBorder="1"/>
    <xf numFmtId="43" fontId="1" fillId="0" borderId="73" xfId="0" applyNumberFormat="1" applyFont="1" applyBorder="1" applyAlignment="1">
      <alignment shrinkToFit="1"/>
    </xf>
    <xf numFmtId="7" fontId="1" fillId="0" borderId="73" xfId="0" applyNumberFormat="1" applyFont="1" applyBorder="1" applyAlignment="1">
      <alignment shrinkToFit="1"/>
    </xf>
    <xf numFmtId="0" fontId="1" fillId="0" borderId="0" xfId="0" applyFont="1" applyAlignment="1">
      <alignment horizontal="right"/>
    </xf>
    <xf numFmtId="43" fontId="1" fillId="0" borderId="2" xfId="0" applyNumberFormat="1" applyFont="1" applyBorder="1" applyAlignment="1">
      <alignment shrinkToFit="1"/>
    </xf>
    <xf numFmtId="0" fontId="18" fillId="12" borderId="14" xfId="0" applyFont="1" applyFill="1" applyBorder="1" applyProtection="1">
      <protection locked="0"/>
    </xf>
    <xf numFmtId="0" fontId="19" fillId="2" borderId="34" xfId="0" applyFont="1" applyFill="1" applyBorder="1"/>
    <xf numFmtId="0" fontId="19" fillId="2" borderId="35" xfId="0" applyFont="1" applyFill="1" applyBorder="1"/>
    <xf numFmtId="0" fontId="19" fillId="2" borderId="35" xfId="0" quotePrefix="1" applyFont="1" applyFill="1" applyBorder="1" applyAlignment="1">
      <alignment horizontal="right"/>
    </xf>
    <xf numFmtId="7" fontId="1" fillId="2" borderId="74" xfId="0" applyNumberFormat="1" applyFont="1" applyFill="1" applyBorder="1" applyAlignment="1">
      <alignment horizontal="right" shrinkToFit="1"/>
    </xf>
    <xf numFmtId="0" fontId="23" fillId="2" borderId="0" xfId="0" applyFont="1" applyFill="1"/>
    <xf numFmtId="0" fontId="1" fillId="0" borderId="61" xfId="0" applyFont="1" applyBorder="1" applyAlignment="1">
      <alignment horizontal="center"/>
    </xf>
    <xf numFmtId="171" fontId="1" fillId="0" borderId="46" xfId="0" quotePrefix="1" applyNumberFormat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7" fontId="1" fillId="0" borderId="59" xfId="0" applyNumberFormat="1" applyFont="1" applyBorder="1"/>
    <xf numFmtId="0" fontId="24" fillId="0" borderId="0" xfId="0" applyFont="1"/>
    <xf numFmtId="44" fontId="24" fillId="0" borderId="0" xfId="2" applyFont="1" applyProtection="1"/>
    <xf numFmtId="0" fontId="1" fillId="0" borderId="13" xfId="0" applyFont="1" applyBorder="1" applyAlignment="1">
      <alignment horizontal="center"/>
    </xf>
    <xf numFmtId="171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7" fontId="1" fillId="0" borderId="58" xfId="0" applyNumberFormat="1" applyFont="1" applyBorder="1"/>
    <xf numFmtId="0" fontId="1" fillId="2" borderId="0" xfId="0" applyFont="1" applyFill="1" applyAlignment="1">
      <alignment horizontal="centerContinuous"/>
    </xf>
    <xf numFmtId="0" fontId="25" fillId="2" borderId="0" xfId="0" applyFont="1" applyFill="1" applyAlignment="1">
      <alignment horizontal="centerContinuous"/>
    </xf>
    <xf numFmtId="0" fontId="25" fillId="11" borderId="11" xfId="0" applyFont="1" applyFill="1" applyBorder="1" applyProtection="1">
      <protection locked="0"/>
    </xf>
    <xf numFmtId="0" fontId="25" fillId="11" borderId="0" xfId="0" applyFont="1" applyFill="1" applyProtection="1">
      <protection locked="0"/>
    </xf>
    <xf numFmtId="0" fontId="25" fillId="11" borderId="2" xfId="0" applyFont="1" applyFill="1" applyBorder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">
    <dxf>
      <font>
        <b val="0"/>
        <i val="0"/>
        <color rgb="FF0000FF"/>
      </font>
    </dxf>
  </dxfs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62"/>
  <sheetViews>
    <sheetView showGridLines="0" tabSelected="1" zoomScale="75" workbookViewId="0">
      <selection activeCell="B4" sqref="B4"/>
    </sheetView>
  </sheetViews>
  <sheetFormatPr defaultRowHeight="15"/>
  <cols>
    <col min="1" max="1" width="3.109375" customWidth="1"/>
    <col min="2" max="2" width="71.6640625" bestFit="1" customWidth="1"/>
  </cols>
  <sheetData>
    <row r="1" spans="1:2" ht="18">
      <c r="A1" s="1" t="s">
        <v>43</v>
      </c>
      <c r="B1" s="2"/>
    </row>
    <row r="2" spans="1:2" ht="18">
      <c r="A2" s="3" t="s">
        <v>10</v>
      </c>
      <c r="B2" s="4"/>
    </row>
    <row r="3" spans="1:2" ht="9" customHeight="1">
      <c r="A3" s="5"/>
      <c r="B3" s="6"/>
    </row>
    <row r="4" spans="1:2" ht="15.75">
      <c r="A4" s="7" t="s">
        <v>45</v>
      </c>
      <c r="B4" s="8"/>
    </row>
    <row r="5" spans="1:2" ht="9" customHeight="1">
      <c r="A5" s="5"/>
      <c r="B5" s="6"/>
    </row>
    <row r="6" spans="1:2">
      <c r="A6" s="9" t="s">
        <v>42</v>
      </c>
      <c r="B6" s="10" t="s">
        <v>97</v>
      </c>
    </row>
    <row r="7" spans="1:2">
      <c r="A7" s="9"/>
      <c r="B7" s="10" t="s">
        <v>104</v>
      </c>
    </row>
    <row r="8" spans="1:2" ht="9" customHeight="1">
      <c r="A8" s="9"/>
      <c r="B8" s="10"/>
    </row>
    <row r="9" spans="1:2">
      <c r="A9" s="9" t="s">
        <v>44</v>
      </c>
      <c r="B9" s="10" t="s">
        <v>50</v>
      </c>
    </row>
    <row r="10" spans="1:2">
      <c r="A10" s="9"/>
      <c r="B10" s="10" t="s">
        <v>51</v>
      </c>
    </row>
    <row r="11" spans="1:2" ht="9" customHeight="1">
      <c r="A11" s="9"/>
      <c r="B11" s="10"/>
    </row>
    <row r="12" spans="1:2">
      <c r="A12" s="21" t="s">
        <v>48</v>
      </c>
      <c r="B12" s="22" t="s">
        <v>95</v>
      </c>
    </row>
    <row r="13" spans="1:2">
      <c r="A13" s="21"/>
      <c r="B13" s="22" t="s">
        <v>96</v>
      </c>
    </row>
    <row r="14" spans="1:2" ht="9.75" customHeight="1">
      <c r="A14" s="21"/>
      <c r="B14" s="22"/>
    </row>
    <row r="15" spans="1:2" ht="15.75">
      <c r="A15" s="23" t="s">
        <v>54</v>
      </c>
      <c r="B15" s="24" t="s">
        <v>123</v>
      </c>
    </row>
    <row r="16" spans="1:2" ht="9" customHeight="1">
      <c r="A16" s="9"/>
      <c r="B16" s="10"/>
    </row>
    <row r="17" spans="1:2" ht="15.75">
      <c r="A17" s="20" t="s">
        <v>71</v>
      </c>
      <c r="B17" s="19"/>
    </row>
    <row r="18" spans="1:2" ht="9" customHeight="1">
      <c r="A18" s="9"/>
      <c r="B18" s="10"/>
    </row>
    <row r="19" spans="1:2">
      <c r="A19" s="9" t="s">
        <v>42</v>
      </c>
      <c r="B19" s="10" t="s">
        <v>82</v>
      </c>
    </row>
    <row r="20" spans="1:2">
      <c r="A20" s="9"/>
      <c r="B20" s="10" t="s">
        <v>72</v>
      </c>
    </row>
    <row r="21" spans="1:2">
      <c r="A21" s="9"/>
      <c r="B21" s="10" t="s">
        <v>83</v>
      </c>
    </row>
    <row r="22" spans="1:2" ht="9" customHeight="1">
      <c r="A22" s="9"/>
      <c r="B22" s="10"/>
    </row>
    <row r="23" spans="1:2" ht="15.75">
      <c r="A23" s="11" t="s">
        <v>79</v>
      </c>
      <c r="B23" s="12"/>
    </row>
    <row r="24" spans="1:2" ht="9" customHeight="1">
      <c r="A24" s="13"/>
      <c r="B24" s="14"/>
    </row>
    <row r="25" spans="1:2">
      <c r="A25" t="s">
        <v>42</v>
      </c>
      <c r="B25" s="14" t="s">
        <v>52</v>
      </c>
    </row>
    <row r="26" spans="1:2">
      <c r="A26" s="13"/>
      <c r="B26" s="14" t="s">
        <v>53</v>
      </c>
    </row>
    <row r="27" spans="1:2">
      <c r="A27" s="13"/>
      <c r="B27" s="14" t="s">
        <v>46</v>
      </c>
    </row>
    <row r="28" spans="1:2">
      <c r="A28" s="13"/>
      <c r="B28" s="14" t="s">
        <v>47</v>
      </c>
    </row>
    <row r="29" spans="1:2" ht="9" customHeight="1">
      <c r="A29" s="13"/>
      <c r="B29" s="14"/>
    </row>
    <row r="30" spans="1:2">
      <c r="A30" t="s">
        <v>44</v>
      </c>
      <c r="B30" s="14" t="s">
        <v>101</v>
      </c>
    </row>
    <row r="31" spans="1:2">
      <c r="A31" s="15"/>
      <c r="B31" s="14" t="s">
        <v>102</v>
      </c>
    </row>
    <row r="32" spans="1:2" ht="9" customHeight="1">
      <c r="A32" s="13"/>
      <c r="B32" s="14"/>
    </row>
    <row r="33" spans="1:2">
      <c r="A33" t="s">
        <v>48</v>
      </c>
      <c r="B33" s="14" t="s">
        <v>49</v>
      </c>
    </row>
    <row r="34" spans="1:2">
      <c r="A34" s="13"/>
      <c r="B34" s="16" t="s">
        <v>118</v>
      </c>
    </row>
    <row r="35" spans="1:2">
      <c r="A35" s="13"/>
      <c r="B35" s="16" t="s">
        <v>119</v>
      </c>
    </row>
    <row r="36" spans="1:2" ht="9" customHeight="1">
      <c r="A36" s="13"/>
      <c r="B36" s="14"/>
    </row>
    <row r="37" spans="1:2">
      <c r="A37" t="s">
        <v>54</v>
      </c>
      <c r="B37" s="14" t="s">
        <v>55</v>
      </c>
    </row>
    <row r="38" spans="1:2">
      <c r="A38" s="5"/>
      <c r="B38" s="14" t="s">
        <v>56</v>
      </c>
    </row>
    <row r="39" spans="1:2">
      <c r="A39" s="5"/>
      <c r="B39" s="14" t="s">
        <v>66</v>
      </c>
    </row>
    <row r="40" spans="1:2">
      <c r="A40" s="5"/>
      <c r="B40" s="14" t="s">
        <v>57</v>
      </c>
    </row>
    <row r="41" spans="1:2" ht="9" customHeight="1">
      <c r="A41" s="5"/>
      <c r="B41" s="6"/>
    </row>
    <row r="42" spans="1:2">
      <c r="A42" t="s">
        <v>58</v>
      </c>
      <c r="B42" s="14" t="s">
        <v>70</v>
      </c>
    </row>
    <row r="43" spans="1:2">
      <c r="A43" s="5"/>
      <c r="B43" s="14" t="s">
        <v>114</v>
      </c>
    </row>
    <row r="44" spans="1:2" ht="9" customHeight="1">
      <c r="A44" s="5"/>
      <c r="B44" s="6"/>
    </row>
    <row r="45" spans="1:2">
      <c r="A45" t="s">
        <v>61</v>
      </c>
      <c r="B45" s="14" t="s">
        <v>103</v>
      </c>
    </row>
    <row r="46" spans="1:2">
      <c r="A46" s="5"/>
      <c r="B46" s="14" t="s">
        <v>59</v>
      </c>
    </row>
    <row r="47" spans="1:2">
      <c r="A47" s="5"/>
      <c r="B47" s="14" t="s">
        <v>60</v>
      </c>
    </row>
    <row r="48" spans="1:2">
      <c r="A48" s="5"/>
      <c r="B48" s="14" t="s">
        <v>67</v>
      </c>
    </row>
    <row r="49" spans="1:2" ht="9" customHeight="1">
      <c r="A49" s="5"/>
      <c r="B49" s="6"/>
    </row>
    <row r="50" spans="1:2">
      <c r="A50" t="s">
        <v>64</v>
      </c>
      <c r="B50" s="14" t="s">
        <v>86</v>
      </c>
    </row>
    <row r="51" spans="1:2">
      <c r="A51" s="5"/>
      <c r="B51" s="14" t="s">
        <v>87</v>
      </c>
    </row>
    <row r="52" spans="1:2">
      <c r="A52" s="5"/>
      <c r="B52" s="14" t="s">
        <v>115</v>
      </c>
    </row>
    <row r="53" spans="1:2" ht="9" customHeight="1">
      <c r="A53" s="5"/>
      <c r="B53" s="6"/>
    </row>
    <row r="54" spans="1:2">
      <c r="A54" t="s">
        <v>65</v>
      </c>
      <c r="B54" s="14" t="s">
        <v>62</v>
      </c>
    </row>
    <row r="55" spans="1:2">
      <c r="A55" s="13"/>
      <c r="B55" s="14" t="s">
        <v>99</v>
      </c>
    </row>
    <row r="56" spans="1:2">
      <c r="A56" s="13"/>
      <c r="B56" s="14" t="s">
        <v>116</v>
      </c>
    </row>
    <row r="57" spans="1:2" ht="15" customHeight="1">
      <c r="A57" s="13"/>
      <c r="B57" s="14" t="s">
        <v>117</v>
      </c>
    </row>
    <row r="58" spans="1:2" ht="15" customHeight="1">
      <c r="A58" s="13"/>
      <c r="B58" s="14"/>
    </row>
    <row r="59" spans="1:2" ht="15" customHeight="1">
      <c r="A59" t="s">
        <v>69</v>
      </c>
      <c r="B59" s="14" t="s">
        <v>120</v>
      </c>
    </row>
    <row r="60" spans="1:2" ht="15" customHeight="1">
      <c r="A60" s="13"/>
      <c r="B60" s="14" t="s">
        <v>121</v>
      </c>
    </row>
    <row r="61" spans="1:2" ht="15" customHeight="1">
      <c r="A61" s="13"/>
      <c r="B61" s="14" t="s">
        <v>122</v>
      </c>
    </row>
    <row r="62" spans="1:2" ht="9" customHeight="1" thickBot="1">
      <c r="A62" s="17"/>
      <c r="B62" s="18"/>
    </row>
  </sheetData>
  <sheetProtection algorithmName="SHA-512" hashValue="LXSTD+xCDsETpVqsYFlvyoX1yFFxdEkwYTKVViHN3D0kK2LuSoQnwjIYAc3xxIQk8pywCZYYUIVHJxFnXrSW+Q==" saltValue="mi2oKIJHj+/Xo2abDdcG3A==" spinCount="100000" sheet="1" objects="1" scenarios="1"/>
  <phoneticPr fontId="0" type="noConversion"/>
  <printOptions horizontalCentered="1"/>
  <pageMargins left="0.5" right="0.5" top="0.25" bottom="0.25" header="0.5" footer="0.5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">
    <pageSetUpPr fitToPage="1"/>
  </sheetPr>
  <dimension ref="A1:U140"/>
  <sheetViews>
    <sheetView showGridLines="0" defaultGridColor="0" colorId="8" zoomScale="75" zoomScaleNormal="75" zoomScaleSheetLayoutView="100" workbookViewId="0">
      <selection activeCell="G4" sqref="G4"/>
    </sheetView>
  </sheetViews>
  <sheetFormatPr defaultColWidth="9.77734375" defaultRowHeight="12.75"/>
  <cols>
    <col min="1" max="1" width="12.88671875" style="28" customWidth="1"/>
    <col min="2" max="2" width="10" style="28" customWidth="1"/>
    <col min="3" max="3" width="13.77734375" style="28" customWidth="1"/>
    <col min="4" max="4" width="9.109375" style="28" customWidth="1"/>
    <col min="5" max="5" width="8.77734375" style="28" customWidth="1"/>
    <col min="6" max="6" width="8.33203125" style="28" customWidth="1"/>
    <col min="7" max="7" width="8.109375" style="28" customWidth="1"/>
    <col min="8" max="8" width="9.21875" style="28" customWidth="1"/>
    <col min="9" max="9" width="10" style="28" bestFit="1" customWidth="1"/>
    <col min="10" max="10" width="9.6640625" style="28" customWidth="1"/>
    <col min="11" max="12" width="8.77734375" style="28" customWidth="1"/>
    <col min="13" max="13" width="9.33203125" style="28" customWidth="1"/>
    <col min="14" max="14" width="8.77734375" style="28" customWidth="1"/>
    <col min="15" max="15" width="12" style="28" customWidth="1"/>
    <col min="16" max="16384" width="9.77734375" style="28"/>
  </cols>
  <sheetData>
    <row r="1" spans="1:21" s="26" customFormat="1" ht="18">
      <c r="A1" s="25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1" s="26" customFormat="1" ht="18.75" thickBot="1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1" ht="9.9499999999999993" customHeight="1" thickBo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1">
      <c r="A4" s="29" t="s">
        <v>88</v>
      </c>
      <c r="B4" s="30" t="s">
        <v>5</v>
      </c>
      <c r="C4" s="31"/>
      <c r="D4" s="32" t="s">
        <v>91</v>
      </c>
      <c r="E4" s="31"/>
      <c r="F4" s="31"/>
      <c r="G4" s="33"/>
      <c r="H4" s="33"/>
      <c r="I4" s="33"/>
      <c r="J4" s="34"/>
      <c r="K4" s="35" t="s">
        <v>38</v>
      </c>
      <c r="L4" s="35"/>
      <c r="M4" s="35"/>
      <c r="N4" s="35"/>
      <c r="O4" s="36">
        <f>O29+O39</f>
        <v>0</v>
      </c>
    </row>
    <row r="5" spans="1:21">
      <c r="A5" s="37" t="s">
        <v>89</v>
      </c>
      <c r="B5" s="38"/>
      <c r="C5" s="39"/>
      <c r="D5" s="40" t="s">
        <v>92</v>
      </c>
      <c r="E5" s="39"/>
      <c r="F5" s="39"/>
      <c r="G5" s="41"/>
      <c r="H5" s="41"/>
      <c r="I5" s="41"/>
      <c r="J5" s="42"/>
      <c r="K5" s="43" t="s">
        <v>39</v>
      </c>
      <c r="L5" s="43"/>
      <c r="M5" s="43"/>
      <c r="N5" s="44"/>
      <c r="O5" s="45">
        <v>0</v>
      </c>
    </row>
    <row r="6" spans="1:21">
      <c r="A6" s="37" t="s">
        <v>90</v>
      </c>
      <c r="B6" s="38"/>
      <c r="C6" s="44"/>
      <c r="D6" s="40" t="s">
        <v>93</v>
      </c>
      <c r="E6" s="44"/>
      <c r="F6" s="44"/>
      <c r="G6" s="42"/>
      <c r="H6" s="46"/>
      <c r="I6" s="46"/>
      <c r="J6" s="46"/>
      <c r="K6" s="44" t="s">
        <v>40</v>
      </c>
      <c r="L6" s="44"/>
      <c r="N6" s="38"/>
      <c r="O6" s="47">
        <f>IF(O4-O5&lt;0,O5-O4,0)</f>
        <v>0</v>
      </c>
    </row>
    <row r="7" spans="1:21">
      <c r="A7" s="48" t="s">
        <v>37</v>
      </c>
      <c r="B7" s="49"/>
      <c r="D7" s="40"/>
      <c r="E7" s="44"/>
      <c r="F7" s="44"/>
      <c r="H7" s="44"/>
      <c r="I7" s="44"/>
      <c r="J7" s="44"/>
      <c r="K7" s="44" t="s">
        <v>41</v>
      </c>
      <c r="L7" s="44"/>
      <c r="N7" s="38"/>
      <c r="O7" s="50">
        <f>IF(O4-O5&gt;0,O4-O5,0)</f>
        <v>0</v>
      </c>
    </row>
    <row r="8" spans="1:21" ht="13.5" thickBot="1">
      <c r="A8" s="51" t="s">
        <v>94</v>
      </c>
      <c r="B8" s="52"/>
      <c r="C8" s="53"/>
      <c r="D8" s="54" t="s">
        <v>74</v>
      </c>
      <c r="E8" s="52"/>
      <c r="F8" s="53"/>
      <c r="G8" s="52"/>
      <c r="H8" s="55" t="s">
        <v>73</v>
      </c>
      <c r="I8" s="56"/>
      <c r="J8" s="52"/>
      <c r="K8" s="57" t="s">
        <v>80</v>
      </c>
      <c r="L8" s="56"/>
      <c r="M8" s="57"/>
      <c r="N8" s="58" t="s">
        <v>100</v>
      </c>
      <c r="O8" s="59"/>
    </row>
    <row r="9" spans="1:21" ht="15" customHeight="1" thickBot="1">
      <c r="A9" s="60" t="s">
        <v>17</v>
      </c>
      <c r="B9" s="61"/>
      <c r="C9" s="62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3"/>
      <c r="P9" s="64"/>
      <c r="T9" s="38"/>
      <c r="U9" s="38"/>
    </row>
    <row r="10" spans="1:21">
      <c r="A10" s="65"/>
      <c r="C10" s="66"/>
      <c r="D10" s="67" t="s">
        <v>22</v>
      </c>
      <c r="E10" s="67" t="s">
        <v>23</v>
      </c>
      <c r="F10" s="67" t="s">
        <v>24</v>
      </c>
      <c r="G10" s="67"/>
      <c r="H10" s="67" t="s">
        <v>25</v>
      </c>
      <c r="I10" s="68" t="s">
        <v>26</v>
      </c>
      <c r="J10" s="68"/>
      <c r="K10" s="67" t="s">
        <v>27</v>
      </c>
      <c r="L10" s="67" t="s">
        <v>28</v>
      </c>
      <c r="M10" s="68" t="s">
        <v>29</v>
      </c>
      <c r="N10" s="67" t="s">
        <v>32</v>
      </c>
      <c r="O10" s="69"/>
      <c r="S10" s="38"/>
      <c r="T10" s="38"/>
    </row>
    <row r="11" spans="1:21">
      <c r="A11" s="70" t="s">
        <v>0</v>
      </c>
      <c r="B11" s="71"/>
      <c r="C11" s="72"/>
      <c r="D11" s="73" t="s">
        <v>14</v>
      </c>
      <c r="E11" s="74" t="s">
        <v>15</v>
      </c>
      <c r="F11" s="74" t="s">
        <v>111</v>
      </c>
      <c r="G11" s="75" t="s">
        <v>12</v>
      </c>
      <c r="H11" s="76"/>
      <c r="I11" s="77" t="s">
        <v>112</v>
      </c>
      <c r="J11" s="77" t="s">
        <v>30</v>
      </c>
      <c r="K11" s="77"/>
      <c r="L11" s="77" t="s">
        <v>20</v>
      </c>
      <c r="M11" s="77"/>
      <c r="N11" s="73"/>
      <c r="O11" s="78"/>
      <c r="S11" s="38"/>
      <c r="T11" s="38"/>
    </row>
    <row r="12" spans="1:21">
      <c r="A12" s="79" t="s">
        <v>13</v>
      </c>
      <c r="B12" s="80" t="s">
        <v>18</v>
      </c>
      <c r="C12" s="81"/>
      <c r="D12" s="82" t="s">
        <v>11</v>
      </c>
      <c r="E12" s="83" t="s">
        <v>16</v>
      </c>
      <c r="F12" s="83" t="s">
        <v>110</v>
      </c>
      <c r="G12" s="83" t="s">
        <v>1</v>
      </c>
      <c r="H12" s="84">
        <v>0.7</v>
      </c>
      <c r="I12" s="85" t="s">
        <v>2</v>
      </c>
      <c r="J12" s="85" t="s">
        <v>31</v>
      </c>
      <c r="K12" s="85" t="s">
        <v>19</v>
      </c>
      <c r="L12" s="85" t="s">
        <v>33</v>
      </c>
      <c r="M12" s="85" t="s">
        <v>21</v>
      </c>
      <c r="N12" s="82" t="s">
        <v>2</v>
      </c>
      <c r="O12" s="86" t="s">
        <v>3</v>
      </c>
      <c r="S12" s="38"/>
      <c r="T12" s="38"/>
    </row>
    <row r="13" spans="1:21" ht="18" customHeight="1">
      <c r="A13" s="87"/>
      <c r="B13" s="88"/>
      <c r="C13" s="89"/>
      <c r="D13" s="90"/>
      <c r="E13" s="91"/>
      <c r="F13" s="91"/>
      <c r="G13" s="91"/>
      <c r="H13" s="92">
        <f t="shared" ref="H13:H28" si="0">ROUND(G13*H$12,2)</f>
        <v>0</v>
      </c>
      <c r="I13" s="93"/>
      <c r="J13" s="94">
        <f t="shared" ref="J13:J18" si="1">SUM(D13:F13)+SUM(H13:I13)</f>
        <v>0</v>
      </c>
      <c r="K13" s="95"/>
      <c r="L13" s="95"/>
      <c r="M13" s="95"/>
      <c r="N13" s="96"/>
      <c r="O13" s="97">
        <f>SUM(J13:N13)</f>
        <v>0</v>
      </c>
      <c r="S13" s="38"/>
      <c r="T13" s="38"/>
    </row>
    <row r="14" spans="1:21" ht="18" customHeight="1">
      <c r="A14" s="87"/>
      <c r="B14" s="88"/>
      <c r="C14" s="89"/>
      <c r="D14" s="90"/>
      <c r="E14" s="91"/>
      <c r="F14" s="91"/>
      <c r="G14" s="91"/>
      <c r="H14" s="92">
        <f t="shared" si="0"/>
        <v>0</v>
      </c>
      <c r="I14" s="91"/>
      <c r="J14" s="94">
        <f t="shared" si="1"/>
        <v>0</v>
      </c>
      <c r="K14" s="96"/>
      <c r="L14" s="96"/>
      <c r="M14" s="96"/>
      <c r="N14" s="96"/>
      <c r="O14" s="97">
        <f t="shared" ref="O14:O28" si="2">SUM(J14:N14)</f>
        <v>0</v>
      </c>
      <c r="S14" s="38"/>
      <c r="T14" s="38"/>
    </row>
    <row r="15" spans="1:21" ht="18" customHeight="1">
      <c r="A15" s="87"/>
      <c r="B15" s="88"/>
      <c r="C15" s="89"/>
      <c r="D15" s="90"/>
      <c r="E15" s="91"/>
      <c r="F15" s="91"/>
      <c r="G15" s="91"/>
      <c r="H15" s="92">
        <f t="shared" si="0"/>
        <v>0</v>
      </c>
      <c r="I15" s="91"/>
      <c r="J15" s="94">
        <f t="shared" si="1"/>
        <v>0</v>
      </c>
      <c r="K15" s="96"/>
      <c r="L15" s="96"/>
      <c r="M15" s="96"/>
      <c r="N15" s="96"/>
      <c r="O15" s="97">
        <f t="shared" si="2"/>
        <v>0</v>
      </c>
      <c r="S15" s="38"/>
      <c r="T15" s="38"/>
    </row>
    <row r="16" spans="1:21" ht="18" customHeight="1">
      <c r="A16" s="87"/>
      <c r="B16" s="88"/>
      <c r="C16" s="89"/>
      <c r="D16" s="90"/>
      <c r="E16" s="91"/>
      <c r="F16" s="91"/>
      <c r="G16" s="91"/>
      <c r="H16" s="92">
        <f t="shared" si="0"/>
        <v>0</v>
      </c>
      <c r="I16" s="91"/>
      <c r="J16" s="94">
        <f t="shared" si="1"/>
        <v>0</v>
      </c>
      <c r="K16" s="96"/>
      <c r="L16" s="96"/>
      <c r="M16" s="96"/>
      <c r="N16" s="96"/>
      <c r="O16" s="97">
        <f t="shared" si="2"/>
        <v>0</v>
      </c>
      <c r="S16" s="38"/>
      <c r="T16" s="38"/>
    </row>
    <row r="17" spans="1:20" ht="18" customHeight="1">
      <c r="A17" s="87"/>
      <c r="B17" s="88"/>
      <c r="C17" s="89"/>
      <c r="D17" s="90"/>
      <c r="E17" s="91"/>
      <c r="F17" s="91"/>
      <c r="G17" s="91"/>
      <c r="H17" s="92">
        <f t="shared" si="0"/>
        <v>0</v>
      </c>
      <c r="I17" s="91"/>
      <c r="J17" s="94">
        <f t="shared" si="1"/>
        <v>0</v>
      </c>
      <c r="K17" s="96"/>
      <c r="L17" s="96"/>
      <c r="M17" s="96"/>
      <c r="N17" s="96"/>
      <c r="O17" s="97">
        <f t="shared" si="2"/>
        <v>0</v>
      </c>
      <c r="S17" s="38"/>
      <c r="T17" s="38"/>
    </row>
    <row r="18" spans="1:20" ht="18" customHeight="1">
      <c r="A18" s="87"/>
      <c r="B18" s="88"/>
      <c r="C18" s="89"/>
      <c r="D18" s="90"/>
      <c r="E18" s="91"/>
      <c r="F18" s="91"/>
      <c r="G18" s="91"/>
      <c r="H18" s="92">
        <f t="shared" si="0"/>
        <v>0</v>
      </c>
      <c r="I18" s="91"/>
      <c r="J18" s="94">
        <f t="shared" si="1"/>
        <v>0</v>
      </c>
      <c r="K18" s="96"/>
      <c r="L18" s="96"/>
      <c r="M18" s="96"/>
      <c r="N18" s="96"/>
      <c r="O18" s="97">
        <f t="shared" si="2"/>
        <v>0</v>
      </c>
      <c r="S18" s="38"/>
      <c r="T18" s="38"/>
    </row>
    <row r="19" spans="1:20" ht="18" customHeight="1">
      <c r="A19" s="87"/>
      <c r="B19" s="88"/>
      <c r="C19" s="89"/>
      <c r="D19" s="90"/>
      <c r="E19" s="91"/>
      <c r="F19" s="91"/>
      <c r="G19" s="91"/>
      <c r="H19" s="92">
        <f t="shared" si="0"/>
        <v>0</v>
      </c>
      <c r="I19" s="91"/>
      <c r="J19" s="94">
        <f>SUM(D19:F19)+SUM(H19:I19)</f>
        <v>0</v>
      </c>
      <c r="K19" s="96"/>
      <c r="L19" s="96"/>
      <c r="M19" s="96"/>
      <c r="N19" s="96"/>
      <c r="O19" s="97">
        <f t="shared" si="2"/>
        <v>0</v>
      </c>
      <c r="S19" s="38"/>
      <c r="T19" s="38"/>
    </row>
    <row r="20" spans="1:20" ht="18" customHeight="1">
      <c r="A20" s="87"/>
      <c r="B20" s="88"/>
      <c r="C20" s="89"/>
      <c r="D20" s="90"/>
      <c r="E20" s="91"/>
      <c r="F20" s="91"/>
      <c r="G20" s="91"/>
      <c r="H20" s="92">
        <f t="shared" si="0"/>
        <v>0</v>
      </c>
      <c r="I20" s="91"/>
      <c r="J20" s="94">
        <f>SUM(D20:F20)+SUM(H20:I20)</f>
        <v>0</v>
      </c>
      <c r="K20" s="96"/>
      <c r="L20" s="96"/>
      <c r="M20" s="96"/>
      <c r="N20" s="96"/>
      <c r="O20" s="97">
        <f t="shared" si="2"/>
        <v>0</v>
      </c>
    </row>
    <row r="21" spans="1:20" ht="18" customHeight="1">
      <c r="A21" s="87"/>
      <c r="B21" s="88"/>
      <c r="C21" s="89"/>
      <c r="D21" s="90"/>
      <c r="E21" s="91"/>
      <c r="F21" s="91"/>
      <c r="G21" s="91"/>
      <c r="H21" s="92">
        <f t="shared" ref="H21:H27" si="3">ROUND(G21*H$12,2)</f>
        <v>0</v>
      </c>
      <c r="I21" s="91"/>
      <c r="J21" s="94">
        <f t="shared" ref="J21:J27" si="4">SUM(D21:F21)+SUM(H21:I21)</f>
        <v>0</v>
      </c>
      <c r="K21" s="96"/>
      <c r="L21" s="96"/>
      <c r="M21" s="96"/>
      <c r="N21" s="96"/>
      <c r="O21" s="97">
        <f t="shared" ref="O21:O27" si="5">SUM(J21:N21)</f>
        <v>0</v>
      </c>
    </row>
    <row r="22" spans="1:20" ht="18" customHeight="1">
      <c r="A22" s="87"/>
      <c r="B22" s="88"/>
      <c r="C22" s="89"/>
      <c r="D22" s="90"/>
      <c r="E22" s="91"/>
      <c r="F22" s="91"/>
      <c r="G22" s="91"/>
      <c r="H22" s="92">
        <f t="shared" si="3"/>
        <v>0</v>
      </c>
      <c r="I22" s="91"/>
      <c r="J22" s="94">
        <f t="shared" si="4"/>
        <v>0</v>
      </c>
      <c r="K22" s="96"/>
      <c r="L22" s="96"/>
      <c r="M22" s="96"/>
      <c r="N22" s="96"/>
      <c r="O22" s="97">
        <f t="shared" si="5"/>
        <v>0</v>
      </c>
    </row>
    <row r="23" spans="1:20" ht="18" customHeight="1">
      <c r="A23" s="87"/>
      <c r="B23" s="88"/>
      <c r="C23" s="89"/>
      <c r="D23" s="90"/>
      <c r="E23" s="91"/>
      <c r="F23" s="91"/>
      <c r="G23" s="91"/>
      <c r="H23" s="92">
        <f t="shared" si="3"/>
        <v>0</v>
      </c>
      <c r="I23" s="91"/>
      <c r="J23" s="94">
        <f t="shared" si="4"/>
        <v>0</v>
      </c>
      <c r="K23" s="96"/>
      <c r="L23" s="96"/>
      <c r="M23" s="96"/>
      <c r="N23" s="96"/>
      <c r="O23" s="97">
        <f t="shared" si="5"/>
        <v>0</v>
      </c>
    </row>
    <row r="24" spans="1:20" ht="18" customHeight="1">
      <c r="A24" s="87"/>
      <c r="B24" s="88"/>
      <c r="C24" s="89"/>
      <c r="D24" s="90"/>
      <c r="E24" s="91"/>
      <c r="F24" s="91"/>
      <c r="G24" s="91"/>
      <c r="H24" s="92">
        <f t="shared" si="3"/>
        <v>0</v>
      </c>
      <c r="I24" s="91"/>
      <c r="J24" s="94">
        <f t="shared" si="4"/>
        <v>0</v>
      </c>
      <c r="K24" s="96"/>
      <c r="L24" s="96"/>
      <c r="M24" s="96"/>
      <c r="N24" s="96"/>
      <c r="O24" s="97">
        <f t="shared" si="5"/>
        <v>0</v>
      </c>
    </row>
    <row r="25" spans="1:20" ht="18" customHeight="1">
      <c r="A25" s="87"/>
      <c r="B25" s="88"/>
      <c r="C25" s="89"/>
      <c r="D25" s="90"/>
      <c r="E25" s="91"/>
      <c r="F25" s="91"/>
      <c r="G25" s="91"/>
      <c r="H25" s="92">
        <f t="shared" si="3"/>
        <v>0</v>
      </c>
      <c r="I25" s="91"/>
      <c r="J25" s="94">
        <f t="shared" si="4"/>
        <v>0</v>
      </c>
      <c r="K25" s="96"/>
      <c r="L25" s="96"/>
      <c r="M25" s="96"/>
      <c r="N25" s="96"/>
      <c r="O25" s="97">
        <f t="shared" si="5"/>
        <v>0</v>
      </c>
    </row>
    <row r="26" spans="1:20" ht="18" customHeight="1">
      <c r="A26" s="87"/>
      <c r="B26" s="88"/>
      <c r="C26" s="89"/>
      <c r="D26" s="90"/>
      <c r="E26" s="91"/>
      <c r="F26" s="91"/>
      <c r="G26" s="91"/>
      <c r="H26" s="92">
        <f t="shared" si="3"/>
        <v>0</v>
      </c>
      <c r="I26" s="91"/>
      <c r="J26" s="94">
        <f t="shared" si="4"/>
        <v>0</v>
      </c>
      <c r="K26" s="96"/>
      <c r="L26" s="96"/>
      <c r="M26" s="96"/>
      <c r="N26" s="96"/>
      <c r="O26" s="97">
        <f t="shared" si="5"/>
        <v>0</v>
      </c>
    </row>
    <row r="27" spans="1:20" ht="18" customHeight="1">
      <c r="A27" s="87"/>
      <c r="B27" s="88"/>
      <c r="C27" s="89"/>
      <c r="D27" s="90"/>
      <c r="E27" s="91"/>
      <c r="F27" s="91"/>
      <c r="G27" s="91"/>
      <c r="H27" s="92">
        <f t="shared" si="3"/>
        <v>0</v>
      </c>
      <c r="I27" s="91"/>
      <c r="J27" s="94">
        <f t="shared" si="4"/>
        <v>0</v>
      </c>
      <c r="K27" s="96"/>
      <c r="L27" s="96"/>
      <c r="M27" s="96"/>
      <c r="N27" s="96"/>
      <c r="O27" s="97">
        <f t="shared" si="5"/>
        <v>0</v>
      </c>
    </row>
    <row r="28" spans="1:20" ht="18" customHeight="1" thickBot="1">
      <c r="A28" s="87"/>
      <c r="B28" s="88"/>
      <c r="C28" s="89"/>
      <c r="D28" s="98"/>
      <c r="E28" s="99"/>
      <c r="F28" s="99"/>
      <c r="G28" s="99"/>
      <c r="H28" s="100">
        <f t="shared" si="0"/>
        <v>0</v>
      </c>
      <c r="I28" s="99"/>
      <c r="J28" s="101">
        <f>SUM(D28:F28)+SUM(H28:I28)</f>
        <v>0</v>
      </c>
      <c r="K28" s="102"/>
      <c r="L28" s="102"/>
      <c r="M28" s="102"/>
      <c r="N28" s="102"/>
      <c r="O28" s="103">
        <f t="shared" si="2"/>
        <v>0</v>
      </c>
    </row>
    <row r="29" spans="1:20" ht="19.899999999999999" customHeight="1" thickBot="1">
      <c r="A29" s="104"/>
      <c r="B29" s="105"/>
      <c r="C29" s="106" t="s">
        <v>3</v>
      </c>
      <c r="D29" s="107">
        <f>SUM(D13:D28)</f>
        <v>0</v>
      </c>
      <c r="E29" s="107">
        <f>SUM(E13:E28)</f>
        <v>0</v>
      </c>
      <c r="F29" s="107">
        <f>SUM(F13:F28)</f>
        <v>0</v>
      </c>
      <c r="G29" s="107"/>
      <c r="H29" s="107">
        <f t="shared" ref="H29:O29" si="6">SUM(H13:H28)</f>
        <v>0</v>
      </c>
      <c r="I29" s="107">
        <f t="shared" si="6"/>
        <v>0</v>
      </c>
      <c r="J29" s="107">
        <f t="shared" si="6"/>
        <v>0</v>
      </c>
      <c r="K29" s="107">
        <f t="shared" si="6"/>
        <v>0</v>
      </c>
      <c r="L29" s="107">
        <f t="shared" si="6"/>
        <v>0</v>
      </c>
      <c r="M29" s="107">
        <f t="shared" si="6"/>
        <v>0</v>
      </c>
      <c r="N29" s="107">
        <f t="shared" si="6"/>
        <v>0</v>
      </c>
      <c r="O29" s="108">
        <f t="shared" si="6"/>
        <v>0</v>
      </c>
    </row>
    <row r="30" spans="1:20" ht="18" customHeight="1" thickTop="1" thickBot="1">
      <c r="A30" s="109" t="s">
        <v>68</v>
      </c>
      <c r="B30" s="110"/>
      <c r="C30" s="111"/>
      <c r="D30" s="112"/>
      <c r="E30" s="113"/>
      <c r="F30" s="113"/>
      <c r="G30" s="114"/>
      <c r="H30" s="115"/>
      <c r="I30" s="116"/>
      <c r="J30" s="117"/>
      <c r="K30" s="116"/>
      <c r="L30" s="116"/>
      <c r="M30" s="116"/>
      <c r="N30" s="116"/>
      <c r="O30" s="118"/>
    </row>
    <row r="31" spans="1:20" ht="9" customHeight="1" thickBot="1">
      <c r="A31" s="119"/>
      <c r="B31" s="120"/>
      <c r="C31" s="121"/>
      <c r="D31" s="122"/>
      <c r="E31" s="122"/>
      <c r="F31" s="122"/>
      <c r="G31" s="121"/>
      <c r="H31" s="123"/>
      <c r="I31" s="124"/>
      <c r="J31" s="125"/>
      <c r="K31" s="124"/>
      <c r="L31" s="124"/>
      <c r="M31" s="124"/>
      <c r="N31" s="124"/>
      <c r="O31" s="126"/>
    </row>
    <row r="32" spans="1:20" ht="18" customHeight="1" thickBot="1">
      <c r="A32" s="127" t="s">
        <v>34</v>
      </c>
      <c r="B32" s="128"/>
      <c r="C32" s="129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30"/>
    </row>
    <row r="33" spans="1:20">
      <c r="A33" s="131" t="s">
        <v>0</v>
      </c>
      <c r="B33" s="132" t="s">
        <v>36</v>
      </c>
      <c r="C33" s="133"/>
      <c r="D33" s="134"/>
      <c r="E33" s="132" t="s">
        <v>4</v>
      </c>
      <c r="F33" s="135"/>
      <c r="G33" s="133"/>
      <c r="H33" s="134"/>
      <c r="I33" s="136"/>
      <c r="J33" s="137" t="s">
        <v>35</v>
      </c>
      <c r="K33" s="136"/>
      <c r="L33" s="136"/>
      <c r="M33" s="136"/>
      <c r="N33" s="138"/>
      <c r="O33" s="139" t="s">
        <v>7</v>
      </c>
      <c r="P33" s="38"/>
    </row>
    <row r="34" spans="1:20" ht="17.25" customHeight="1">
      <c r="A34" s="140"/>
      <c r="B34" s="141"/>
      <c r="C34" s="142"/>
      <c r="D34" s="143"/>
      <c r="E34" s="144"/>
      <c r="F34" s="143"/>
      <c r="G34" s="142"/>
      <c r="H34" s="145"/>
      <c r="I34" s="146"/>
      <c r="J34" s="147"/>
      <c r="K34" s="148"/>
      <c r="L34" s="148"/>
      <c r="M34" s="146"/>
      <c r="N34" s="149"/>
      <c r="O34" s="150"/>
      <c r="P34" s="38"/>
    </row>
    <row r="35" spans="1:20" ht="18" customHeight="1">
      <c r="A35" s="140"/>
      <c r="B35" s="141"/>
      <c r="C35" s="142"/>
      <c r="D35" s="143"/>
      <c r="E35" s="144"/>
      <c r="F35" s="143"/>
      <c r="G35" s="142"/>
      <c r="H35" s="143"/>
      <c r="I35" s="146"/>
      <c r="J35" s="147"/>
      <c r="K35" s="146"/>
      <c r="L35" s="146"/>
      <c r="M35" s="146"/>
      <c r="N35" s="149"/>
      <c r="O35" s="151"/>
      <c r="P35" s="38"/>
    </row>
    <row r="36" spans="1:20" ht="18" customHeight="1">
      <c r="A36" s="140"/>
      <c r="B36" s="141"/>
      <c r="C36" s="142"/>
      <c r="D36" s="143"/>
      <c r="E36" s="144"/>
      <c r="F36" s="145"/>
      <c r="G36" s="142"/>
      <c r="H36" s="145"/>
      <c r="I36" s="146"/>
      <c r="J36" s="147"/>
      <c r="K36" s="146"/>
      <c r="L36" s="146"/>
      <c r="M36" s="146"/>
      <c r="N36" s="149"/>
      <c r="O36" s="150"/>
      <c r="P36" s="38"/>
    </row>
    <row r="37" spans="1:20" ht="18" customHeight="1">
      <c r="A37" s="140"/>
      <c r="B37" s="141"/>
      <c r="C37" s="142"/>
      <c r="D37" s="143"/>
      <c r="E37" s="144"/>
      <c r="F37" s="143"/>
      <c r="G37" s="142"/>
      <c r="H37" s="143"/>
      <c r="I37" s="146"/>
      <c r="J37" s="147"/>
      <c r="K37" s="146"/>
      <c r="L37" s="146"/>
      <c r="M37" s="146"/>
      <c r="N37" s="149"/>
      <c r="O37" s="150"/>
      <c r="P37" s="38"/>
    </row>
    <row r="38" spans="1:20" ht="18" customHeight="1" thickBot="1">
      <c r="A38" s="152"/>
      <c r="B38" s="153"/>
      <c r="C38" s="154"/>
      <c r="D38" s="155"/>
      <c r="E38" s="156"/>
      <c r="F38" s="155"/>
      <c r="G38" s="154"/>
      <c r="H38" s="155"/>
      <c r="I38" s="157"/>
      <c r="J38" s="158"/>
      <c r="K38" s="157"/>
      <c r="L38" s="157"/>
      <c r="M38" s="157"/>
      <c r="N38" s="159"/>
      <c r="O38" s="160"/>
      <c r="P38" s="38"/>
    </row>
    <row r="39" spans="1:20" ht="18" customHeight="1" thickBot="1">
      <c r="A39" s="161"/>
      <c r="B39" s="39"/>
      <c r="D39" s="39"/>
      <c r="F39" s="39"/>
      <c r="H39" s="39"/>
      <c r="I39" s="39"/>
      <c r="J39" s="39"/>
      <c r="K39" s="39"/>
      <c r="L39" s="39"/>
      <c r="M39" s="39"/>
      <c r="N39" s="44" t="s">
        <v>6</v>
      </c>
      <c r="O39" s="162">
        <f>SUM(O34:O38)</f>
        <v>0</v>
      </c>
      <c r="P39" s="38"/>
    </row>
    <row r="40" spans="1:20" ht="18" customHeight="1" thickBot="1">
      <c r="A40" s="127" t="s">
        <v>84</v>
      </c>
      <c r="B40" s="128"/>
      <c r="C40" s="163"/>
      <c r="D40" s="130"/>
      <c r="F40" s="164" t="s">
        <v>63</v>
      </c>
      <c r="G40" s="165"/>
      <c r="H40" s="165"/>
      <c r="I40" s="166"/>
      <c r="K40" s="39"/>
      <c r="L40" s="39"/>
      <c r="M40" s="39"/>
      <c r="N40" s="44"/>
      <c r="O40" s="167"/>
      <c r="P40" s="38"/>
    </row>
    <row r="41" spans="1:20" ht="18" customHeight="1">
      <c r="A41" s="168" t="s">
        <v>75</v>
      </c>
      <c r="B41" s="169"/>
      <c r="C41" s="169"/>
      <c r="D41" s="170"/>
      <c r="F41" s="171" t="s">
        <v>107</v>
      </c>
      <c r="G41" s="172" t="s">
        <v>108</v>
      </c>
      <c r="H41" s="85" t="s">
        <v>109</v>
      </c>
      <c r="I41" s="173" t="s">
        <v>7</v>
      </c>
      <c r="K41" s="29" t="s">
        <v>8</v>
      </c>
      <c r="L41" s="31"/>
      <c r="M41" s="31"/>
      <c r="N41" s="31"/>
      <c r="O41" s="174" t="s">
        <v>0</v>
      </c>
    </row>
    <row r="42" spans="1:20" ht="18" customHeight="1">
      <c r="A42" s="175" t="s">
        <v>81</v>
      </c>
      <c r="B42" s="28" t="s">
        <v>76</v>
      </c>
      <c r="D42" s="176" t="s">
        <v>77</v>
      </c>
      <c r="F42" s="177">
        <v>5200</v>
      </c>
      <c r="G42" s="178"/>
      <c r="H42" s="178"/>
      <c r="I42" s="179">
        <f>Travel</f>
        <v>0</v>
      </c>
      <c r="K42" s="213"/>
      <c r="L42" s="214"/>
      <c r="M42" s="214"/>
      <c r="N42" s="214"/>
      <c r="O42" s="215"/>
    </row>
    <row r="43" spans="1:20" ht="18" customHeight="1" thickBot="1">
      <c r="A43" s="180"/>
      <c r="B43" s="181"/>
      <c r="C43" s="182"/>
      <c r="D43" s="183"/>
      <c r="F43" s="184">
        <v>5220</v>
      </c>
      <c r="G43" s="178"/>
      <c r="H43" s="178"/>
      <c r="I43" s="179">
        <f>Entertainment</f>
        <v>0</v>
      </c>
      <c r="J43" s="38"/>
      <c r="K43" s="185"/>
      <c r="L43" s="186"/>
      <c r="M43" s="186"/>
      <c r="N43" s="186"/>
      <c r="O43" s="187"/>
    </row>
    <row r="44" spans="1:20" ht="18" customHeight="1">
      <c r="A44" s="180"/>
      <c r="B44" s="181"/>
      <c r="C44" s="182"/>
      <c r="D44" s="183"/>
      <c r="F44" s="184"/>
      <c r="G44" s="178"/>
      <c r="H44" s="178"/>
      <c r="I44" s="179"/>
      <c r="J44" s="38"/>
      <c r="K44" s="49" t="s">
        <v>105</v>
      </c>
      <c r="Q44" s="38"/>
    </row>
    <row r="45" spans="1:20" ht="18" customHeight="1" thickBot="1">
      <c r="A45" s="180"/>
      <c r="B45" s="181"/>
      <c r="C45" s="182"/>
      <c r="D45" s="183"/>
      <c r="F45" s="184"/>
      <c r="G45" s="178"/>
      <c r="H45" s="178"/>
      <c r="I45" s="179"/>
      <c r="J45" s="38"/>
      <c r="K45" s="49" t="s">
        <v>106</v>
      </c>
      <c r="Q45" s="38"/>
      <c r="T45" s="135"/>
    </row>
    <row r="46" spans="1:20" ht="18" customHeight="1" thickBot="1">
      <c r="A46" s="188" t="s">
        <v>78</v>
      </c>
      <c r="B46" s="189"/>
      <c r="C46" s="190"/>
      <c r="D46" s="191">
        <f>SUM(D43:D45)</f>
        <v>0</v>
      </c>
      <c r="F46" s="184"/>
      <c r="G46" s="178"/>
      <c r="H46" s="178"/>
      <c r="I46" s="179"/>
      <c r="J46" s="38"/>
      <c r="K46" s="29" t="s">
        <v>9</v>
      </c>
      <c r="L46" s="31"/>
      <c r="M46" s="31"/>
      <c r="N46" s="31"/>
      <c r="O46" s="174" t="s">
        <v>0</v>
      </c>
      <c r="Q46" s="38"/>
    </row>
    <row r="47" spans="1:20" ht="18" customHeight="1" thickBot="1">
      <c r="A47" s="188" t="s">
        <v>38</v>
      </c>
      <c r="B47" s="189"/>
      <c r="C47" s="190"/>
      <c r="D47" s="192">
        <f>I49</f>
        <v>0</v>
      </c>
      <c r="F47" s="184"/>
      <c r="G47" s="178"/>
      <c r="H47" s="178"/>
      <c r="I47" s="179"/>
      <c r="J47" s="38"/>
      <c r="K47" s="213"/>
      <c r="L47" s="214"/>
      <c r="M47" s="214"/>
      <c r="N47" s="214"/>
      <c r="O47" s="215"/>
      <c r="Q47" s="38"/>
    </row>
    <row r="48" spans="1:20" ht="18" customHeight="1" thickBot="1">
      <c r="A48" s="175"/>
      <c r="C48" s="193"/>
      <c r="D48" s="194"/>
      <c r="F48" s="184"/>
      <c r="G48" s="178"/>
      <c r="H48" s="178"/>
      <c r="I48" s="179"/>
      <c r="J48" s="38"/>
      <c r="K48" s="185"/>
      <c r="L48" s="186"/>
      <c r="M48" s="186"/>
      <c r="N48" s="186"/>
      <c r="O48" s="195"/>
      <c r="Q48" s="38"/>
    </row>
    <row r="49" spans="1:15" ht="18" customHeight="1" thickBot="1">
      <c r="A49" s="188" t="s">
        <v>85</v>
      </c>
      <c r="B49" s="189"/>
      <c r="C49" s="190"/>
      <c r="D49" s="192">
        <f>D47+D46</f>
        <v>0</v>
      </c>
      <c r="F49" s="196"/>
      <c r="G49" s="197"/>
      <c r="H49" s="198" t="str">
        <f>IF(I49&gt;0,"Employee Paid Expenses","")</f>
        <v/>
      </c>
      <c r="I49" s="199">
        <f>SUM(I42:I48)</f>
        <v>0</v>
      </c>
      <c r="J49" s="38"/>
      <c r="K49" s="200" t="str">
        <f>IF(ROUND(Travel+Entertainment,5)=ROUND(I49,5),"Financial Services will do its best to process and reimburse","STOP! Total Employee Paid Expenses (incl.  ")</f>
        <v>Financial Services will do its best to process and reimburse</v>
      </c>
    </row>
    <row r="50" spans="1:15" ht="18" customHeight="1">
      <c r="F50" s="201" t="str">
        <f>IF(O4&gt;O5,2000,"")</f>
        <v/>
      </c>
      <c r="G50" s="202" t="str">
        <f>IF(O4&gt;O5,0,"")</f>
        <v/>
      </c>
      <c r="H50" s="203" t="str">
        <f>IF(O4&gt;O5,"Act Payable","")</f>
        <v/>
      </c>
      <c r="I50" s="204" t="str">
        <f>IF(O4&gt;O5,-O4+O5,"")</f>
        <v/>
      </c>
      <c r="J50" s="38" t="s">
        <v>98</v>
      </c>
      <c r="K50" s="200" t="str">
        <f>IF(ROUND(Travel+Entertainment,5)=ROUND(I49,5),"  employees within 7 to 10 business days following submission","  Advances) does not equal the Final ")</f>
        <v xml:space="preserve">  employees within 7 to 10 business days following submission</v>
      </c>
    </row>
    <row r="51" spans="1:15" ht="18" customHeight="1" thickBot="1">
      <c r="A51" s="205" t="str">
        <f>IF(O5&gt;O4,"Please code your check to 1300-00000","")</f>
        <v/>
      </c>
      <c r="B51" s="38"/>
      <c r="C51" s="38"/>
      <c r="D51" s="206" t="str">
        <f>IF(O5&gt;O4,O5-O4,"")</f>
        <v/>
      </c>
      <c r="F51" s="207" t="str">
        <f>IF(O5=0,"",1300)</f>
        <v/>
      </c>
      <c r="G51" s="208" t="str">
        <f>IF(O5=0,"",0)</f>
        <v/>
      </c>
      <c r="H51" s="209" t="str">
        <f>IF(O5=0,"","Advance")</f>
        <v/>
      </c>
      <c r="I51" s="210" t="str">
        <f>IF(O5=0,"",IF(O5=O4,-O4,IF(O5&lt;O4,-O5,-O4)))</f>
        <v/>
      </c>
      <c r="J51" s="38" t="s">
        <v>98</v>
      </c>
      <c r="K51" s="200" t="str">
        <f>IF(ROUND(Travel+Entertainment,5)=ROUND(I49,5),"  of the Expense Report to Financial Services.","  Account Distribution.")</f>
        <v xml:space="preserve">  of the Expense Report to Financial Services.</v>
      </c>
    </row>
    <row r="52" spans="1:15" ht="18" customHeight="1"/>
    <row r="53" spans="1:15" ht="18" customHeight="1">
      <c r="A53" s="38"/>
      <c r="B53" s="38"/>
      <c r="C53" s="38"/>
      <c r="D53" s="38"/>
      <c r="E53" s="38"/>
      <c r="F53" s="38"/>
      <c r="G53" s="38"/>
      <c r="L53" s="211"/>
      <c r="M53" s="211"/>
      <c r="N53" s="211"/>
      <c r="O53" s="211"/>
    </row>
    <row r="54" spans="1:15" ht="18" customHeight="1">
      <c r="A54" s="38"/>
      <c r="B54" s="38"/>
      <c r="C54" s="38"/>
      <c r="D54" s="38"/>
      <c r="E54" s="38"/>
      <c r="G54" s="212"/>
      <c r="H54" s="212"/>
      <c r="I54" s="212"/>
      <c r="L54" s="38"/>
      <c r="M54" s="38"/>
      <c r="N54" s="38"/>
      <c r="O54" s="38"/>
    </row>
    <row r="55" spans="1:15">
      <c r="A55" s="38"/>
      <c r="B55" s="38"/>
      <c r="C55" s="38"/>
      <c r="D55" s="38"/>
      <c r="E55" s="38"/>
      <c r="F55" s="38"/>
      <c r="G55" s="38"/>
      <c r="H55" s="38"/>
      <c r="I55" s="38"/>
      <c r="L55" s="212"/>
      <c r="M55" s="212"/>
      <c r="N55" s="212"/>
      <c r="O55" s="212"/>
    </row>
    <row r="56" spans="1:15">
      <c r="A56" s="38"/>
      <c r="B56" s="38"/>
      <c r="C56" s="38"/>
      <c r="D56" s="38"/>
      <c r="E56" s="38"/>
      <c r="F56" s="38"/>
      <c r="G56" s="38"/>
      <c r="H56" s="38"/>
      <c r="I56" s="38"/>
      <c r="J56" s="212"/>
      <c r="K56" s="212"/>
      <c r="L56" s="212"/>
      <c r="M56" s="212"/>
      <c r="N56" s="212"/>
      <c r="O56" s="212"/>
    </row>
    <row r="57" spans="1:1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1:1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</row>
    <row r="110" spans="1: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1:1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1:1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</row>
    <row r="135" spans="1:1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1:1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>
      <c r="A139" s="38"/>
      <c r="B139" s="38"/>
      <c r="C139" s="38"/>
      <c r="D139" s="38"/>
      <c r="E139" s="38"/>
      <c r="J139" s="38"/>
      <c r="K139" s="38"/>
      <c r="L139" s="38"/>
      <c r="M139" s="38"/>
      <c r="N139" s="38"/>
      <c r="O139" s="38"/>
    </row>
    <row r="140" spans="1:15">
      <c r="A140" s="38"/>
      <c r="B140" s="38"/>
      <c r="C140" s="38"/>
      <c r="D140" s="38"/>
      <c r="E140" s="38"/>
      <c r="J140" s="38"/>
      <c r="K140" s="38"/>
      <c r="L140" s="38"/>
      <c r="M140" s="38"/>
      <c r="N140" s="38"/>
      <c r="O140" s="38"/>
    </row>
  </sheetData>
  <sheetProtection algorithmName="SHA-512" hashValue="J6tWOiBWIj8t8eNc5aCoRmCUeaKf3ROdOOJuwqm0T39PEWJrEYyMbmcYY/xIvNCCOlhlhv/35B7u5IB7z0wZcg==" saltValue="EBFVLTUXbR2k2gbbsj4CQg==" spinCount="100000" sheet="1" objects="1" scenarios="1"/>
  <phoneticPr fontId="0" type="noConversion"/>
  <conditionalFormatting sqref="K49:K51">
    <cfRule type="expression" dxfId="0" priority="1">
      <formula>($O$29+$O$39)=$I$49</formula>
    </cfRule>
  </conditionalFormatting>
  <dataValidations disablePrompts="1" count="3">
    <dataValidation type="decimal" operator="greaterThan" allowBlank="1" showInputMessage="1" showErrorMessage="1" errorTitle="Numerical Field" error="Enter only numbers in this field. (e.g. 14.87)" sqref="O34:O38 D13:G28 D43:D45 K13:N28 I13:I28" xr:uid="{00000000-0002-0000-0100-000000000000}">
      <formula1>-1000000</formula1>
    </dataValidation>
    <dataValidation type="decimal" operator="greaterThanOrEqual" allowBlank="1" showInputMessage="1" showErrorMessage="1" errorTitle="Cash Advance" error="Please enter Cash Advance as a Positive number." sqref="O5" xr:uid="{00000000-0002-0000-0100-000001000000}">
      <formula1>0</formula1>
    </dataValidation>
    <dataValidation type="list" allowBlank="1" showInputMessage="1" showErrorMessage="1" sqref="A43:A44" xr:uid="{F88158F3-3E0D-4FFE-BD33-67C9152E3C71}">
      <formula1>"Direct/Concur, National, Enterprise"</formula1>
    </dataValidation>
  </dataValidations>
  <printOptions horizontalCentered="1"/>
  <pageMargins left="0.25" right="0.25" top="0.25" bottom="0.25" header="0.5" footer="0.5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103752-b754-467d-aa45-124bf12096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81B14D2992F546B8D94E5EF0FDD952" ma:contentTypeVersion="7" ma:contentTypeDescription="Create a new document." ma:contentTypeScope="" ma:versionID="c79bdced8e729333da64f078b77a0442">
  <xsd:schema xmlns:xsd="http://www.w3.org/2001/XMLSchema" xmlns:xs="http://www.w3.org/2001/XMLSchema" xmlns:p="http://schemas.microsoft.com/office/2006/metadata/properties" xmlns:ns3="b8103752-b754-467d-aa45-124bf1209662" xmlns:ns4="10167078-6c2e-4060-a0c0-34b84b48eb47" targetNamespace="http://schemas.microsoft.com/office/2006/metadata/properties" ma:root="true" ma:fieldsID="7df161ab56764b071840bdca1494d571" ns3:_="" ns4:_="">
    <xsd:import namespace="b8103752-b754-467d-aa45-124bf1209662"/>
    <xsd:import namespace="10167078-6c2e-4060-a0c0-34b84b48eb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03752-b754-467d-aa45-124bf1209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67078-6c2e-4060-a0c0-34b84b48e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78AEB-45B4-46A0-A207-1355CAABB1F4}">
  <ds:schemaRefs>
    <ds:schemaRef ds:uri="http://schemas.microsoft.com/office/infopath/2007/PartnerControls"/>
    <ds:schemaRef ds:uri="http://schemas.microsoft.com/office/2006/metadata/properties"/>
    <ds:schemaRef ds:uri="10167078-6c2e-4060-a0c0-34b84b48eb47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b8103752-b754-467d-aa45-124bf12096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AF951D-14D6-4958-A5CB-4C73494EA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03752-b754-467d-aa45-124bf1209662"/>
    <ds:schemaRef ds:uri="10167078-6c2e-4060-a0c0-34b84b48e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B56BAD-D9A9-4E36-A877-5950B8EC6A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Information</vt:lpstr>
      <vt:lpstr>Expense Report Detail</vt:lpstr>
      <vt:lpstr>Entertainment</vt:lpstr>
      <vt:lpstr>'Expense Report Detail'!Print_Area</vt:lpstr>
      <vt:lpstr>Information!Print_Area</vt:lpstr>
      <vt:lpstr>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 Division</dc:creator>
  <dc:description>Employees updated through June 29, 2005.</dc:description>
  <cp:lastModifiedBy>Erstling, Michael</cp:lastModifiedBy>
  <cp:lastPrinted>2024-10-17T15:50:53Z</cp:lastPrinted>
  <dcterms:created xsi:type="dcterms:W3CDTF">2001-11-20T03:48:21Z</dcterms:created>
  <dcterms:modified xsi:type="dcterms:W3CDTF">2025-12-09T21:50:20Z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0x0101003A81B14D2992F546B8D94E5EF0FDD952</vt:lpwstr>
  </property>
</Properties>
</file>